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3. zasedání 2022\3. Rozpočet na rok 2023\"/>
    </mc:Choice>
  </mc:AlternateContent>
  <xr:revisionPtr revIDLastSave="0" documentId="8_{A729364D-E2AA-43B4-AA29-8A3840684B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ávrh rozpočtu § k vyveseni " sheetId="27" r:id="rId1"/>
    <sheet name="rozpočtový výhled 2023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27" l="1"/>
  <c r="J15" i="27"/>
  <c r="I57" i="27"/>
  <c r="J57" i="27"/>
  <c r="J12" i="25" l="1"/>
  <c r="I12" i="25"/>
  <c r="H12" i="25"/>
  <c r="G12" i="25"/>
  <c r="J29" i="25"/>
  <c r="I29" i="25"/>
  <c r="H29" i="25"/>
  <c r="G29" i="25"/>
  <c r="F29" i="25"/>
  <c r="E29" i="25"/>
  <c r="D29" i="25"/>
  <c r="J22" i="25"/>
  <c r="I22" i="25"/>
  <c r="H22" i="25"/>
  <c r="G22" i="25"/>
  <c r="F22" i="25"/>
  <c r="E22" i="25"/>
  <c r="D22" i="25"/>
  <c r="J15" i="25"/>
  <c r="I15" i="25"/>
  <c r="H15" i="25"/>
  <c r="G15" i="25"/>
  <c r="F15" i="25"/>
  <c r="E14" i="25"/>
  <c r="E13" i="25" s="1"/>
  <c r="D13" i="25"/>
  <c r="D15" i="25" s="1"/>
  <c r="F12" i="25"/>
  <c r="E12" i="25"/>
  <c r="E30" i="25" s="1"/>
  <c r="D12" i="25"/>
  <c r="D30" i="25" s="1"/>
  <c r="D31" i="25" s="1"/>
  <c r="E7" i="25" s="1"/>
  <c r="E31" i="25" s="1"/>
  <c r="H30" i="25" l="1"/>
  <c r="J30" i="25"/>
  <c r="G30" i="25"/>
  <c r="I30" i="25"/>
  <c r="F30" i="25"/>
  <c r="F31" i="25" s="1"/>
  <c r="G7" i="25" l="1"/>
  <c r="G31" i="25" s="1"/>
  <c r="H7" i="25" l="1"/>
  <c r="H31" i="25" s="1"/>
  <c r="I7" i="25" s="1"/>
  <c r="I31" i="25" s="1"/>
  <c r="J7" i="25" s="1"/>
  <c r="J31" i="25" s="1"/>
</calcChain>
</file>

<file path=xl/sharedStrings.xml><?xml version="1.0" encoding="utf-8"?>
<sst xmlns="http://schemas.openxmlformats.org/spreadsheetml/2006/main" count="240" uniqueCount="183">
  <si>
    <t>Celkem za 0000:</t>
  </si>
  <si>
    <t>Cestovní ruch</t>
  </si>
  <si>
    <t>Celkem za 2143:</t>
  </si>
  <si>
    <t>Pitná voda</t>
  </si>
  <si>
    <t>Celkem za 2310:</t>
  </si>
  <si>
    <t>Záležitosti telekomunikací</t>
  </si>
  <si>
    <t>Celkem za 2412:</t>
  </si>
  <si>
    <t>Pořízení,zachování a obnova hodnot nár hist.povědo</t>
  </si>
  <si>
    <t>Celkem za 3326:</t>
  </si>
  <si>
    <t>Nebytové hospodářství</t>
  </si>
  <si>
    <t>Celkem za 3613:</t>
  </si>
  <si>
    <t>Veřejné osvětlení</t>
  </si>
  <si>
    <t>Celkem za 3631:</t>
  </si>
  <si>
    <t>Pohřebnictví</t>
  </si>
  <si>
    <t>Celkem za 3632:</t>
  </si>
  <si>
    <t>Komunální služby a územní rozvoj j.n.</t>
  </si>
  <si>
    <t>Celkem za 3639:</t>
  </si>
  <si>
    <t>Sběr a svoz komunálních odpadů</t>
  </si>
  <si>
    <t>Celkem za 3722:</t>
  </si>
  <si>
    <t>Využívání a zneškodňování komun.odpadů</t>
  </si>
  <si>
    <t>Celkem za 3725:</t>
  </si>
  <si>
    <t>Požární ochrana - dobrovolná část</t>
  </si>
  <si>
    <t>Celkem za 5512:</t>
  </si>
  <si>
    <t>Činnost místní správy</t>
  </si>
  <si>
    <t>Celkem za 6171:</t>
  </si>
  <si>
    <t>Obecné příjmy a výdaje z finančních operací</t>
  </si>
  <si>
    <t>Celkem za 6310:</t>
  </si>
  <si>
    <t>Převody vlastním fondům v rozpočtech územní úrovně</t>
  </si>
  <si>
    <t>Celkem za 6330:</t>
  </si>
  <si>
    <t>Ostatní činnosti j.n.</t>
  </si>
  <si>
    <t>Celkem za 6409:</t>
  </si>
  <si>
    <t>Silnice</t>
  </si>
  <si>
    <t>Celkem za 2212:</t>
  </si>
  <si>
    <t>Ostatní záležitosti pozemních komunikací</t>
  </si>
  <si>
    <t>Celkem za 2219:</t>
  </si>
  <si>
    <t>Provoz veřejné silniční dopravy</t>
  </si>
  <si>
    <t>Celkem za 2221:</t>
  </si>
  <si>
    <t>Ostatní záležitosti železniční dopravy</t>
  </si>
  <si>
    <t>Celkem za 2249:</t>
  </si>
  <si>
    <t>Odvádění a čištění odpadních vod a nakl.s kaly</t>
  </si>
  <si>
    <t>Celkem za 2321:</t>
  </si>
  <si>
    <t>Úpravy drobných vodních toků</t>
  </si>
  <si>
    <t>Celkem za 2333:</t>
  </si>
  <si>
    <t>Ostatní záležitosti základního vzdělání</t>
  </si>
  <si>
    <t>Celkem za 3119:</t>
  </si>
  <si>
    <t>Ostatní záležitosti kultury</t>
  </si>
  <si>
    <t>Celkem za 3319:</t>
  </si>
  <si>
    <t>Ostatní záležitosti kultury,církví a sděl.prostř.</t>
  </si>
  <si>
    <t>Celkem za 3399:</t>
  </si>
  <si>
    <t>Ostatní tělovýchovná činnost</t>
  </si>
  <si>
    <t>Celkem za 3419:</t>
  </si>
  <si>
    <t>Sběr a svoz nebezpečných odpadů</t>
  </si>
  <si>
    <t>Celkem za 3721:</t>
  </si>
  <si>
    <t>Sběr a svoz ost.odpadů (jiných než nebez.a komun.)</t>
  </si>
  <si>
    <t>Celkem za 3723:</t>
  </si>
  <si>
    <t>Péče o vzhled obcí a veřejnou zeleň</t>
  </si>
  <si>
    <t>Celkem za 3745:</t>
  </si>
  <si>
    <t>Ostatní služby a činnosti v oblasti soc. prevence</t>
  </si>
  <si>
    <t>Celkem za 4379:</t>
  </si>
  <si>
    <t>Zastupitelstva obcí</t>
  </si>
  <si>
    <t>Pojištění funkčně nespecifikované</t>
  </si>
  <si>
    <t>Celkem za 6320:</t>
  </si>
  <si>
    <t>Ostatní finanční operace</t>
  </si>
  <si>
    <t>Celkem za 6399:</t>
  </si>
  <si>
    <t>Celkem za 3739:</t>
  </si>
  <si>
    <t>Ostatní ochrana půdy a spod.vody</t>
  </si>
  <si>
    <t>Finanční vypořádání minulých let</t>
  </si>
  <si>
    <t>Celkem za 6402:</t>
  </si>
  <si>
    <t>Rozpočet po změnách</t>
  </si>
  <si>
    <t>Schválený rozpočet</t>
  </si>
  <si>
    <t>Příjmy:</t>
  </si>
  <si>
    <t xml:space="preserve">Třída 1 </t>
  </si>
  <si>
    <t>Třída 2</t>
  </si>
  <si>
    <t>Třída 3</t>
  </si>
  <si>
    <t>Třída 4</t>
  </si>
  <si>
    <t>celkem</t>
  </si>
  <si>
    <t>Výdaje:</t>
  </si>
  <si>
    <t>Třída 5</t>
  </si>
  <si>
    <t>Třída 6</t>
  </si>
  <si>
    <t>Daňové příjmy:</t>
  </si>
  <si>
    <t>Nedaňové příjmy:</t>
  </si>
  <si>
    <t>Kapitálové příjmy:</t>
  </si>
  <si>
    <t>Přijaté dotace:</t>
  </si>
  <si>
    <t xml:space="preserve">Běžné /neinvestiční/ výdaje </t>
  </si>
  <si>
    <t>Kapitálové /investiční /výdaje</t>
  </si>
  <si>
    <t>Rozpočtový výhled</t>
  </si>
  <si>
    <t>Obec Kunčice nad Labem</t>
  </si>
  <si>
    <t>1-12</t>
  </si>
  <si>
    <t>Výsledek od počátku roku</t>
  </si>
  <si>
    <t>Předpoklad</t>
  </si>
  <si>
    <t>Rozpočet</t>
  </si>
  <si>
    <t>Sběr a zpracování druhotných surovin</t>
  </si>
  <si>
    <t>Ostatní služby</t>
  </si>
  <si>
    <t>Ostatní služby a činnosti v oblasti soc. péče</t>
  </si>
  <si>
    <t>Poznámka</t>
  </si>
  <si>
    <t>Výsledek (- schodek, + přebytek)</t>
  </si>
  <si>
    <t>Rozdíl mezi rozpočtem a výhledem</t>
  </si>
  <si>
    <t>Střednědobý výhled rozpočtu</t>
  </si>
  <si>
    <t>Obec: Kunčice nad Labem</t>
  </si>
  <si>
    <t xml:space="preserve">Znak řádku </t>
  </si>
  <si>
    <t xml:space="preserve">Rok </t>
  </si>
  <si>
    <t>A</t>
  </si>
  <si>
    <t>Počáteční stav peněžních prostředků k 1.1. </t>
  </si>
  <si>
    <t>P1</t>
  </si>
  <si>
    <t>Třída 1</t>
  </si>
  <si>
    <t>Daňové příjmy</t>
  </si>
  <si>
    <t>P2</t>
  </si>
  <si>
    <t xml:space="preserve">Nedaňové příjmy </t>
  </si>
  <si>
    <t>P3</t>
  </si>
  <si>
    <t>Kapitálové příjmy</t>
  </si>
  <si>
    <t>-</t>
  </si>
  <si>
    <t>P4</t>
  </si>
  <si>
    <t xml:space="preserve">Přijaté dotace </t>
  </si>
  <si>
    <t>P</t>
  </si>
  <si>
    <t>Příjmy celkem (po konsolidaci) ř.4200</t>
  </si>
  <si>
    <t>V1</t>
  </si>
  <si>
    <t>V2</t>
  </si>
  <si>
    <t>V</t>
  </si>
  <si>
    <t>Výdaje celkem (po konsolidaci) ř.4430</t>
  </si>
  <si>
    <t xml:space="preserve">Příjmy z financování </t>
  </si>
  <si>
    <t>P5</t>
  </si>
  <si>
    <t>- úvěry krátkodobé /do 1 roku/ - 8113 </t>
  </si>
  <si>
    <t>P6</t>
  </si>
  <si>
    <t>- úvěry dlouhodobé - 8123 </t>
  </si>
  <si>
    <t>P8</t>
  </si>
  <si>
    <t>- příjem z vydání krátkodobých dluhopisů - 8111 </t>
  </si>
  <si>
    <t>P9</t>
  </si>
  <si>
    <t>- příjem z vydání dlouhodobých dluhopisů - 8121 </t>
  </si>
  <si>
    <t>P10</t>
  </si>
  <si>
    <t>- ostatní (aktivní likvidita)-8117</t>
  </si>
  <si>
    <t>+F</t>
  </si>
  <si>
    <t>P5 až P10</t>
  </si>
  <si>
    <t xml:space="preserve">Příjmy z financování celkem </t>
  </si>
  <si>
    <t xml:space="preserve">Výdaje z financování </t>
  </si>
  <si>
    <t>V4</t>
  </si>
  <si>
    <t>- splátka jistiny krátkodobých úvěrů - 8114 </t>
  </si>
  <si>
    <t>V5</t>
  </si>
  <si>
    <t>- splátka jistiny dlouhodobých úvěrů - 8124 </t>
  </si>
  <si>
    <t>V7</t>
  </si>
  <si>
    <t>- splátka jistiny krátkodobého dluhopisu - 8112 </t>
  </si>
  <si>
    <t>V8</t>
  </si>
  <si>
    <t>- splátka jistiny dlouhodobého dluhopisu - 8122</t>
  </si>
  <si>
    <t>V9</t>
  </si>
  <si>
    <t>- ostatní (aktivní likvidita)-8118</t>
  </si>
  <si>
    <t>-F</t>
  </si>
  <si>
    <t>V4 až V9</t>
  </si>
  <si>
    <t>B</t>
  </si>
  <si>
    <t>P-V+/-F</t>
  </si>
  <si>
    <t>Hotovost běžného roku bez PS</t>
  </si>
  <si>
    <t>C</t>
  </si>
  <si>
    <t>A+B</t>
  </si>
  <si>
    <t>Hotovost na konci roku </t>
  </si>
  <si>
    <t>Závazné ukazatele - paragrafy rozpočtové skladby</t>
  </si>
  <si>
    <t>Dne:</t>
  </si>
  <si>
    <t>Schváleno:</t>
  </si>
  <si>
    <t>Celkem za 2144:</t>
  </si>
  <si>
    <t>I. Rozpočtové příjmy</t>
  </si>
  <si>
    <t>II. Rozpočtové výdaje</t>
  </si>
  <si>
    <t>Krizová opatření</t>
  </si>
  <si>
    <t>Volby do zastupitelstev USC</t>
  </si>
  <si>
    <t>Daně a poplatky</t>
  </si>
  <si>
    <t>Paragrafy rozpočtové skladby - příjmy</t>
  </si>
  <si>
    <t>Paragrafy rozpočtové skladby - výdaje</t>
  </si>
  <si>
    <t>1-10</t>
  </si>
  <si>
    <t>2022</t>
  </si>
  <si>
    <t>Celkem za 6112:</t>
  </si>
  <si>
    <t>Celkem za 6115:</t>
  </si>
  <si>
    <t>Celkem za 5213:</t>
  </si>
  <si>
    <t>2023</t>
  </si>
  <si>
    <t>Volby prezidenta</t>
  </si>
  <si>
    <t>Střednědobý výhled rozpočtu v tis. Kč na rok 2023  až  2027</t>
  </si>
  <si>
    <t>Rozpočtový výhled byl schválen na  . zasedání zastupitelstva obce dne xx.12.2022</t>
  </si>
  <si>
    <t>usnesením x/x/2022 OZ</t>
  </si>
  <si>
    <t>Příjmy</t>
  </si>
  <si>
    <t>Výdaje</t>
  </si>
  <si>
    <t xml:space="preserve">Návrh rozpočtu na </t>
  </si>
  <si>
    <t>rok 2023</t>
  </si>
  <si>
    <t>Celkem za 2122:</t>
  </si>
  <si>
    <t>Celkem za 2141:vnitřní obchod</t>
  </si>
  <si>
    <t>Celkem za 4359:</t>
  </si>
  <si>
    <t>Celkem za 6118:</t>
  </si>
  <si>
    <t>Územní plánování</t>
  </si>
  <si>
    <t>Celkem za 3635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</si>
</sst>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0_ ;\-0\ "/>
    <numFmt numFmtId="166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50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6" fillId="0" borderId="0">
      <alignment horizontal="center" vertical="top"/>
    </xf>
    <xf numFmtId="0" fontId="7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1" fillId="0" borderId="0">
      <alignment horizontal="left" vertical="top"/>
    </xf>
    <xf numFmtId="0" fontId="3" fillId="0" borderId="0">
      <alignment horizontal="center" vertical="top"/>
    </xf>
    <xf numFmtId="0" fontId="7" fillId="0" borderId="0">
      <alignment horizontal="left" vertical="top"/>
    </xf>
    <xf numFmtId="0" fontId="2" fillId="0" borderId="0">
      <alignment horizontal="center" vertical="top"/>
    </xf>
    <xf numFmtId="0" fontId="8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right" vertical="top"/>
    </xf>
    <xf numFmtId="0" fontId="10" fillId="0" borderId="0">
      <alignment horizontal="right" vertical="top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1" fillId="0" borderId="0">
      <alignment horizontal="center" vertical="top"/>
    </xf>
    <xf numFmtId="0" fontId="1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1" fillId="0" borderId="0">
      <alignment horizontal="center" vertical="top"/>
    </xf>
    <xf numFmtId="0" fontId="5" fillId="0" borderId="0">
      <alignment horizontal="left" vertical="top"/>
    </xf>
    <xf numFmtId="0" fontId="15" fillId="0" borderId="0"/>
    <xf numFmtId="0" fontId="13" fillId="0" borderId="0"/>
    <xf numFmtId="0" fontId="16" fillId="0" borderId="0"/>
    <xf numFmtId="0" fontId="16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0" fillId="0" borderId="0" xfId="0" applyAlignment="1">
      <alignment wrapText="1"/>
    </xf>
    <xf numFmtId="3" fontId="11" fillId="0" borderId="21" xfId="15" applyNumberFormat="1" applyFont="1" applyBorder="1" applyAlignment="1">
      <alignment horizontal="center" vertical="center" wrapText="1"/>
    </xf>
    <xf numFmtId="3" fontId="11" fillId="0" borderId="6" xfId="15" applyNumberFormat="1" applyFont="1" applyBorder="1" applyAlignment="1">
      <alignment horizontal="center" vertical="center" wrapText="1"/>
    </xf>
    <xf numFmtId="3" fontId="12" fillId="0" borderId="32" xfId="15" applyNumberFormat="1" applyFont="1" applyBorder="1" applyAlignment="1">
      <alignment horizontal="center" vertical="center" wrapText="1"/>
    </xf>
    <xf numFmtId="0" fontId="12" fillId="0" borderId="35" xfId="15" applyFont="1" applyBorder="1" applyAlignment="1">
      <alignment horizontal="center" vertical="center" wrapText="1"/>
    </xf>
    <xf numFmtId="3" fontId="12" fillId="0" borderId="12" xfId="15" applyNumberFormat="1" applyFont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1" fillId="0" borderId="0" xfId="42" quotePrefix="1" applyFont="1" applyAlignment="1">
      <alignment horizontal="center" vertical="top" wrapText="1"/>
    </xf>
    <xf numFmtId="0" fontId="11" fillId="0" borderId="0" xfId="40" quotePrefix="1" applyFont="1" applyAlignment="1">
      <alignment vertical="top" wrapText="1"/>
    </xf>
    <xf numFmtId="3" fontId="11" fillId="0" borderId="7" xfId="19" applyNumberFormat="1" applyFont="1" applyBorder="1" applyAlignment="1">
      <alignment vertical="top" wrapText="1"/>
    </xf>
    <xf numFmtId="0" fontId="11" fillId="0" borderId="0" xfId="40" quotePrefix="1" applyFont="1" applyAlignment="1">
      <alignment horizontal="left" vertical="top" wrapText="1"/>
    </xf>
    <xf numFmtId="0" fontId="11" fillId="0" borderId="3" xfId="21" quotePrefix="1" applyFont="1" applyBorder="1" applyAlignment="1">
      <alignment horizontal="center" vertical="top" wrapText="1"/>
    </xf>
    <xf numFmtId="0" fontId="11" fillId="0" borderId="3" xfId="21" quotePrefix="1" applyFont="1" applyBorder="1" applyAlignment="1">
      <alignment horizontal="left" vertical="top" wrapText="1"/>
    </xf>
    <xf numFmtId="3" fontId="11" fillId="0" borderId="9" xfId="19" applyNumberFormat="1" applyFont="1" applyBorder="1" applyAlignment="1">
      <alignment vertical="top" wrapText="1"/>
    </xf>
    <xf numFmtId="0" fontId="11" fillId="0" borderId="29" xfId="40" quotePrefix="1" applyFont="1" applyBorder="1" applyAlignment="1">
      <alignment horizontal="center" vertical="top" wrapText="1"/>
    </xf>
    <xf numFmtId="0" fontId="11" fillId="0" borderId="29" xfId="40" quotePrefix="1" applyFont="1" applyBorder="1" applyAlignment="1">
      <alignment horizontal="left" vertical="top" wrapText="1"/>
    </xf>
    <xf numFmtId="3" fontId="11" fillId="0" borderId="24" xfId="19" applyNumberFormat="1" applyFont="1" applyBorder="1" applyAlignment="1">
      <alignment vertical="top" wrapText="1"/>
    </xf>
    <xf numFmtId="0" fontId="11" fillId="0" borderId="29" xfId="40" quotePrefix="1" applyFont="1" applyBorder="1" applyAlignment="1">
      <alignment vertical="top" wrapText="1"/>
    </xf>
    <xf numFmtId="0" fontId="11" fillId="0" borderId="29" xfId="21" quotePrefix="1" applyFont="1" applyBorder="1" applyAlignment="1">
      <alignment horizontal="center" vertical="top" wrapText="1"/>
    </xf>
    <xf numFmtId="0" fontId="11" fillId="0" borderId="29" xfId="21" quotePrefix="1" applyFont="1" applyBorder="1" applyAlignment="1">
      <alignment horizontal="left" vertical="top" wrapText="1"/>
    </xf>
    <xf numFmtId="3" fontId="18" fillId="0" borderId="6" xfId="19" applyNumberFormat="1" applyFont="1" applyBorder="1" applyAlignment="1">
      <alignment vertical="center" wrapText="1"/>
    </xf>
    <xf numFmtId="0" fontId="17" fillId="0" borderId="29" xfId="0" applyFont="1" applyBorder="1" applyAlignment="1">
      <alignment horizontal="center" wrapText="1"/>
    </xf>
    <xf numFmtId="0" fontId="17" fillId="0" borderId="29" xfId="0" applyFont="1" applyBorder="1" applyAlignment="1">
      <alignment wrapText="1"/>
    </xf>
    <xf numFmtId="0" fontId="11" fillId="0" borderId="0" xfId="40" quotePrefix="1" applyFont="1" applyAlignment="1">
      <alignment horizontal="center" vertical="top" wrapText="1"/>
    </xf>
    <xf numFmtId="4" fontId="17" fillId="0" borderId="2" xfId="0" applyNumberFormat="1" applyFont="1" applyBorder="1" applyAlignment="1">
      <alignment horizontal="right" wrapText="1"/>
    </xf>
    <xf numFmtId="4" fontId="11" fillId="0" borderId="11" xfId="19" applyNumberFormat="1" applyFont="1" applyBorder="1" applyAlignment="1">
      <alignment vertical="top" wrapText="1"/>
    </xf>
    <xf numFmtId="0" fontId="15" fillId="0" borderId="0" xfId="48"/>
    <xf numFmtId="165" fontId="14" fillId="0" borderId="44" xfId="48" applyNumberFormat="1" applyFont="1" applyBorder="1"/>
    <xf numFmtId="0" fontId="23" fillId="0" borderId="44" xfId="48" applyFont="1" applyBorder="1" applyAlignment="1">
      <alignment wrapText="1"/>
    </xf>
    <xf numFmtId="164" fontId="24" fillId="0" borderId="44" xfId="48" applyNumberFormat="1" applyFont="1" applyBorder="1"/>
    <xf numFmtId="0" fontId="22" fillId="0" borderId="44" xfId="48" applyFont="1" applyBorder="1" applyAlignment="1">
      <alignment horizontal="center" wrapText="1"/>
    </xf>
    <xf numFmtId="49" fontId="22" fillId="0" borderId="44" xfId="48" applyNumberFormat="1" applyFont="1" applyBorder="1" applyAlignment="1">
      <alignment wrapText="1"/>
    </xf>
    <xf numFmtId="4" fontId="15" fillId="0" borderId="0" xfId="48" applyNumberFormat="1"/>
    <xf numFmtId="164" fontId="24" fillId="0" borderId="44" xfId="48" applyNumberFormat="1" applyFont="1" applyBorder="1" applyAlignment="1">
      <alignment horizontal="center"/>
    </xf>
    <xf numFmtId="0" fontId="25" fillId="0" borderId="44" xfId="48" applyFont="1" applyBorder="1" applyAlignment="1">
      <alignment horizontal="center" wrapText="1"/>
    </xf>
    <xf numFmtId="0" fontId="26" fillId="0" borderId="44" xfId="48" applyFont="1" applyBorder="1" applyAlignment="1">
      <alignment horizontal="center" wrapText="1"/>
    </xf>
    <xf numFmtId="49" fontId="25" fillId="0" borderId="44" xfId="48" applyNumberFormat="1" applyFont="1" applyBorder="1" applyAlignment="1">
      <alignment wrapText="1"/>
    </xf>
    <xf numFmtId="164" fontId="27" fillId="0" borderId="44" xfId="48" applyNumberFormat="1" applyFont="1" applyBorder="1"/>
    <xf numFmtId="0" fontId="25" fillId="0" borderId="44" xfId="48" applyFont="1" applyBorder="1" applyAlignment="1">
      <alignment horizontal="left" wrapText="1"/>
    </xf>
    <xf numFmtId="49" fontId="21" fillId="0" borderId="44" xfId="48" applyNumberFormat="1" applyFont="1" applyBorder="1" applyAlignment="1">
      <alignment horizontal="center" wrapText="1"/>
    </xf>
    <xf numFmtId="49" fontId="21" fillId="0" borderId="44" xfId="48" applyNumberFormat="1" applyFont="1" applyBorder="1" applyAlignment="1">
      <alignment wrapText="1"/>
    </xf>
    <xf numFmtId="0" fontId="21" fillId="2" borderId="44" xfId="48" applyFont="1" applyFill="1" applyBorder="1" applyAlignment="1">
      <alignment wrapText="1"/>
    </xf>
    <xf numFmtId="0" fontId="26" fillId="2" borderId="44" xfId="48" applyFont="1" applyFill="1" applyBorder="1" applyAlignment="1">
      <alignment horizontal="center" wrapText="1"/>
    </xf>
    <xf numFmtId="49" fontId="21" fillId="2" borderId="44" xfId="48" applyNumberFormat="1" applyFont="1" applyFill="1" applyBorder="1" applyAlignment="1">
      <alignment wrapText="1"/>
    </xf>
    <xf numFmtId="164" fontId="24" fillId="2" borderId="44" xfId="48" applyNumberFormat="1" applyFont="1" applyFill="1" applyBorder="1"/>
    <xf numFmtId="0" fontId="21" fillId="0" borderId="0" xfId="48" applyFont="1" applyAlignment="1">
      <alignment wrapText="1"/>
    </xf>
    <xf numFmtId="0" fontId="26" fillId="0" borderId="0" xfId="48" applyFont="1" applyAlignment="1">
      <alignment horizontal="center" wrapText="1"/>
    </xf>
    <xf numFmtId="49" fontId="21" fillId="0" borderId="0" xfId="48" applyNumberFormat="1" applyFont="1" applyAlignment="1">
      <alignment wrapText="1"/>
    </xf>
    <xf numFmtId="164" fontId="24" fillId="0" borderId="0" xfId="48" applyNumberFormat="1" applyFont="1"/>
    <xf numFmtId="49" fontId="15" fillId="0" borderId="0" xfId="48" applyNumberFormat="1"/>
    <xf numFmtId="164" fontId="15" fillId="0" borderId="0" xfId="48" applyNumberFormat="1"/>
    <xf numFmtId="0" fontId="28" fillId="0" borderId="0" xfId="48" applyFont="1" applyAlignment="1">
      <alignment wrapText="1"/>
    </xf>
    <xf numFmtId="0" fontId="29" fillId="0" borderId="0" xfId="49" applyAlignment="1" applyProtection="1"/>
    <xf numFmtId="0" fontId="30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right"/>
    </xf>
    <xf numFmtId="3" fontId="11" fillId="0" borderId="41" xfId="19" applyNumberFormat="1" applyFont="1" applyBorder="1" applyAlignment="1">
      <alignment vertical="top" wrapText="1"/>
    </xf>
    <xf numFmtId="4" fontId="11" fillId="0" borderId="43" xfId="19" applyNumberFormat="1" applyFont="1" applyBorder="1" applyAlignment="1">
      <alignment vertical="top" wrapText="1"/>
    </xf>
    <xf numFmtId="0" fontId="11" fillId="0" borderId="10" xfId="40" quotePrefix="1" applyFont="1" applyBorder="1" applyAlignment="1">
      <alignment horizontal="center" vertical="center" wrapText="1"/>
    </xf>
    <xf numFmtId="0" fontId="11" fillId="0" borderId="4" xfId="40" quotePrefix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0" borderId="0" xfId="43" quotePrefix="1" applyFont="1" applyAlignment="1">
      <alignment horizontal="center" vertical="top" wrapText="1"/>
    </xf>
    <xf numFmtId="0" fontId="18" fillId="0" borderId="0" xfId="43" quotePrefix="1" applyFont="1" applyAlignment="1">
      <alignment vertical="top" wrapText="1"/>
    </xf>
    <xf numFmtId="3" fontId="17" fillId="0" borderId="0" xfId="0" applyNumberFormat="1" applyFont="1"/>
    <xf numFmtId="4" fontId="17" fillId="0" borderId="20" xfId="0" applyNumberFormat="1" applyFont="1" applyBorder="1" applyAlignment="1">
      <alignment horizontal="right" wrapText="1"/>
    </xf>
    <xf numFmtId="166" fontId="17" fillId="0" borderId="0" xfId="0" applyNumberFormat="1" applyFont="1" applyAlignment="1">
      <alignment wrapText="1"/>
    </xf>
    <xf numFmtId="4" fontId="17" fillId="0" borderId="49" xfId="0" applyNumberFormat="1" applyFont="1" applyBorder="1" applyAlignment="1">
      <alignment horizontal="right" wrapText="1"/>
    </xf>
    <xf numFmtId="3" fontId="17" fillId="0" borderId="0" xfId="0" applyNumberFormat="1" applyFont="1" applyAlignment="1">
      <alignment wrapText="1"/>
    </xf>
    <xf numFmtId="0" fontId="11" fillId="0" borderId="0" xfId="21" quotePrefix="1" applyFont="1" applyAlignment="1">
      <alignment horizontal="center" vertical="top" wrapText="1"/>
    </xf>
    <xf numFmtId="0" fontId="11" fillId="0" borderId="0" xfId="21" quotePrefix="1" applyFont="1" applyAlignment="1">
      <alignment horizontal="left" vertical="top" wrapText="1"/>
    </xf>
    <xf numFmtId="4" fontId="11" fillId="0" borderId="2" xfId="19" applyNumberFormat="1" applyFont="1" applyBorder="1" applyAlignment="1">
      <alignment vertical="top" wrapText="1"/>
    </xf>
    <xf numFmtId="4" fontId="31" fillId="0" borderId="48" xfId="19" applyNumberFormat="1" applyFont="1" applyBorder="1" applyAlignment="1">
      <alignment vertical="center" wrapText="1"/>
    </xf>
    <xf numFmtId="4" fontId="11" fillId="0" borderId="42" xfId="19" applyNumberFormat="1" applyFont="1" applyBorder="1" applyAlignment="1">
      <alignment vertical="top" wrapText="1"/>
    </xf>
    <xf numFmtId="4" fontId="11" fillId="0" borderId="41" xfId="19" applyNumberFormat="1" applyFont="1" applyBorder="1" applyAlignment="1">
      <alignment vertical="top" wrapText="1"/>
    </xf>
    <xf numFmtId="4" fontId="11" fillId="0" borderId="5" xfId="19" applyNumberFormat="1" applyFont="1" applyBorder="1" applyAlignment="1">
      <alignment vertical="top" wrapText="1"/>
    </xf>
    <xf numFmtId="4" fontId="17" fillId="0" borderId="0" xfId="0" applyNumberFormat="1" applyFont="1" applyAlignment="1">
      <alignment wrapText="1"/>
    </xf>
    <xf numFmtId="0" fontId="20" fillId="0" borderId="0" xfId="48" applyFont="1" applyAlignment="1">
      <alignment vertical="top" wrapText="1"/>
    </xf>
    <xf numFmtId="3" fontId="12" fillId="0" borderId="2" xfId="19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3" fontId="12" fillId="0" borderId="9" xfId="19" applyNumberFormat="1" applyFont="1" applyBorder="1" applyAlignment="1">
      <alignment horizontal="center" vertical="center" wrapText="1"/>
    </xf>
    <xf numFmtId="4" fontId="12" fillId="0" borderId="0" xfId="0" applyNumberFormat="1" applyFont="1"/>
    <xf numFmtId="3" fontId="12" fillId="0" borderId="24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wrapText="1"/>
    </xf>
    <xf numFmtId="3" fontId="12" fillId="0" borderId="9" xfId="19" applyNumberFormat="1" applyFont="1" applyBorder="1" applyAlignment="1">
      <alignment vertical="top" wrapText="1"/>
    </xf>
    <xf numFmtId="3" fontId="12" fillId="0" borderId="7" xfId="19" applyNumberFormat="1" applyFont="1" applyBorder="1" applyAlignment="1">
      <alignment vertical="top" wrapText="1"/>
    </xf>
    <xf numFmtId="3" fontId="31" fillId="0" borderId="6" xfId="19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horizontal="right" wrapText="1"/>
    </xf>
    <xf numFmtId="3" fontId="12" fillId="0" borderId="2" xfId="19" applyNumberFormat="1" applyFont="1" applyBorder="1" applyAlignment="1">
      <alignment vertical="top" wrapText="1"/>
    </xf>
    <xf numFmtId="3" fontId="12" fillId="0" borderId="6" xfId="19" applyNumberFormat="1" applyFont="1" applyBorder="1" applyAlignment="1">
      <alignment horizontal="center" vertical="center" wrapText="1"/>
    </xf>
    <xf numFmtId="4" fontId="18" fillId="0" borderId="4" xfId="19" applyNumberFormat="1" applyFont="1" applyBorder="1" applyAlignment="1">
      <alignment vertical="center" wrapText="1"/>
    </xf>
    <xf numFmtId="3" fontId="12" fillId="0" borderId="0" xfId="0" applyNumberFormat="1" applyFont="1"/>
    <xf numFmtId="0" fontId="11" fillId="0" borderId="22" xfId="40" applyFont="1" applyBorder="1">
      <alignment horizontal="left" vertical="top"/>
    </xf>
    <xf numFmtId="4" fontId="11" fillId="0" borderId="52" xfId="19" applyNumberFormat="1" applyFont="1" applyBorder="1" applyAlignment="1">
      <alignment vertical="top" wrapText="1"/>
    </xf>
    <xf numFmtId="4" fontId="18" fillId="0" borderId="12" xfId="19" applyNumberFormat="1" applyFont="1" applyBorder="1" applyAlignment="1">
      <alignment vertical="center" wrapText="1"/>
    </xf>
    <xf numFmtId="4" fontId="18" fillId="0" borderId="14" xfId="19" applyNumberFormat="1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27" xfId="40" quotePrefix="1" applyFont="1" applyBorder="1">
      <alignment horizontal="left" vertical="top"/>
    </xf>
    <xf numFmtId="0" fontId="11" fillId="0" borderId="5" xfId="40" quotePrefix="1" applyFont="1" applyBorder="1">
      <alignment horizontal="left" vertical="top"/>
    </xf>
    <xf numFmtId="0" fontId="11" fillId="0" borderId="22" xfId="40" quotePrefix="1" applyFont="1" applyBorder="1">
      <alignment horizontal="left" vertical="top"/>
    </xf>
    <xf numFmtId="0" fontId="11" fillId="0" borderId="27" xfId="40" applyFont="1" applyBorder="1">
      <alignment horizontal="left" vertical="top"/>
    </xf>
    <xf numFmtId="0" fontId="18" fillId="0" borderId="12" xfId="18" quotePrefix="1" applyFont="1" applyBorder="1" applyAlignment="1">
      <alignment horizontal="left" vertical="center"/>
    </xf>
    <xf numFmtId="0" fontId="11" fillId="0" borderId="11" xfId="21" quotePrefix="1" applyFont="1" applyBorder="1" applyAlignment="1">
      <alignment horizontal="left" vertical="top" wrapText="1"/>
    </xf>
    <xf numFmtId="0" fontId="18" fillId="0" borderId="0" xfId="18" quotePrefix="1" applyFont="1" applyAlignment="1">
      <alignment horizontal="left" vertical="center"/>
    </xf>
    <xf numFmtId="0" fontId="11" fillId="0" borderId="0" xfId="40" quotePrefix="1" applyFont="1" applyAlignment="1">
      <alignment horizontal="center" vertical="center" wrapText="1"/>
    </xf>
    <xf numFmtId="0" fontId="11" fillId="0" borderId="0" xfId="40" quotePrefix="1" applyFont="1" applyAlignment="1">
      <alignment horizontal="left" vertical="center" wrapText="1"/>
    </xf>
    <xf numFmtId="3" fontId="18" fillId="0" borderId="0" xfId="19" applyNumberFormat="1" applyFont="1" applyAlignment="1">
      <alignment vertical="center" wrapText="1"/>
    </xf>
    <xf numFmtId="4" fontId="18" fillId="0" borderId="0" xfId="19" applyNumberFormat="1" applyFont="1" applyAlignment="1">
      <alignment vertical="center" wrapText="1"/>
    </xf>
    <xf numFmtId="3" fontId="31" fillId="0" borderId="0" xfId="19" applyNumberFormat="1" applyFont="1" applyAlignment="1">
      <alignment vertical="center" wrapText="1"/>
    </xf>
    <xf numFmtId="0" fontId="11" fillId="0" borderId="5" xfId="40" applyFont="1" applyBorder="1">
      <alignment horizontal="left" vertical="top"/>
    </xf>
    <xf numFmtId="0" fontId="17" fillId="0" borderId="27" xfId="0" applyFont="1" applyBorder="1" applyAlignment="1">
      <alignment vertical="center"/>
    </xf>
    <xf numFmtId="0" fontId="11" fillId="0" borderId="20" xfId="40" quotePrefix="1" applyFont="1" applyBorder="1" applyAlignment="1">
      <alignment vertical="top" wrapText="1"/>
    </xf>
    <xf numFmtId="4" fontId="11" fillId="0" borderId="24" xfId="19" applyNumberFormat="1" applyFont="1" applyBorder="1" applyAlignment="1">
      <alignment vertical="top" wrapText="1"/>
    </xf>
    <xf numFmtId="4" fontId="17" fillId="0" borderId="51" xfId="0" applyNumberFormat="1" applyFont="1" applyBorder="1" applyAlignment="1">
      <alignment horizontal="right" wrapText="1"/>
    </xf>
    <xf numFmtId="0" fontId="31" fillId="0" borderId="0" xfId="44" applyFont="1" applyAlignment="1">
      <alignment horizontal="center"/>
    </xf>
    <xf numFmtId="0" fontId="32" fillId="0" borderId="0" xfId="0" applyFont="1"/>
    <xf numFmtId="49" fontId="18" fillId="0" borderId="24" xfId="18" applyNumberFormat="1" applyFont="1" applyBorder="1" applyAlignment="1">
      <alignment horizontal="center" vertical="top" wrapText="1"/>
    </xf>
    <xf numFmtId="49" fontId="31" fillId="0" borderId="18" xfId="18" applyNumberFormat="1" applyFont="1" applyBorder="1" applyAlignment="1">
      <alignment horizontal="center" vertical="top" wrapText="1"/>
    </xf>
    <xf numFmtId="3" fontId="31" fillId="0" borderId="19" xfId="18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center"/>
    </xf>
    <xf numFmtId="0" fontId="31" fillId="0" borderId="6" xfId="0" applyFont="1" applyBorder="1" applyAlignment="1">
      <alignment horizontal="left"/>
    </xf>
    <xf numFmtId="0" fontId="31" fillId="0" borderId="10" xfId="44" applyFont="1" applyBorder="1" applyAlignment="1">
      <alignment horizontal="center"/>
    </xf>
    <xf numFmtId="0" fontId="12" fillId="0" borderId="10" xfId="0" applyFont="1" applyBorder="1"/>
    <xf numFmtId="0" fontId="17" fillId="0" borderId="10" xfId="0" applyFont="1" applyBorder="1"/>
    <xf numFmtId="0" fontId="17" fillId="0" borderId="36" xfId="0" applyFont="1" applyBorder="1"/>
    <xf numFmtId="3" fontId="12" fillId="0" borderId="10" xfId="0" applyNumberFormat="1" applyFont="1" applyBorder="1"/>
    <xf numFmtId="0" fontId="12" fillId="0" borderId="0" xfId="0" applyFont="1"/>
    <xf numFmtId="0" fontId="12" fillId="0" borderId="8" xfId="0" applyFont="1" applyBorder="1" applyAlignment="1">
      <alignment horizontal="left"/>
    </xf>
    <xf numFmtId="0" fontId="12" fillId="0" borderId="1" xfId="44" applyFont="1" applyBorder="1" applyAlignment="1">
      <alignment horizontal="center"/>
    </xf>
    <xf numFmtId="0" fontId="12" fillId="0" borderId="1" xfId="44" applyFont="1" applyBorder="1" applyAlignment="1">
      <alignment horizontal="left"/>
    </xf>
    <xf numFmtId="4" fontId="12" fillId="0" borderId="19" xfId="0" applyNumberFormat="1" applyFont="1" applyBorder="1"/>
    <xf numFmtId="4" fontId="12" fillId="0" borderId="16" xfId="0" applyNumberFormat="1" applyFont="1" applyBorder="1"/>
    <xf numFmtId="4" fontId="12" fillId="0" borderId="23" xfId="0" applyNumberFormat="1" applyFont="1" applyBorder="1"/>
    <xf numFmtId="3" fontId="12" fillId="0" borderId="17" xfId="0" applyNumberFormat="1" applyFont="1" applyBorder="1"/>
    <xf numFmtId="3" fontId="12" fillId="0" borderId="19" xfId="0" applyNumberFormat="1" applyFont="1" applyBorder="1"/>
    <xf numFmtId="0" fontId="12" fillId="0" borderId="25" xfId="0" applyFont="1" applyBorder="1" applyAlignment="1">
      <alignment horizontal="left"/>
    </xf>
    <xf numFmtId="0" fontId="12" fillId="0" borderId="13" xfId="44" applyFont="1" applyBorder="1" applyAlignment="1">
      <alignment horizontal="center"/>
    </xf>
    <xf numFmtId="0" fontId="12" fillId="0" borderId="13" xfId="44" applyFont="1" applyBorder="1" applyAlignment="1">
      <alignment horizontal="left"/>
    </xf>
    <xf numFmtId="4" fontId="12" fillId="0" borderId="25" xfId="0" applyNumberFormat="1" applyFont="1" applyBorder="1"/>
    <xf numFmtId="4" fontId="12" fillId="0" borderId="33" xfId="0" applyNumberFormat="1" applyFont="1" applyBorder="1"/>
    <xf numFmtId="4" fontId="12" fillId="0" borderId="37" xfId="0" applyNumberFormat="1" applyFont="1" applyBorder="1"/>
    <xf numFmtId="3" fontId="12" fillId="0" borderId="26" xfId="0" applyNumberFormat="1" applyFont="1" applyBorder="1"/>
    <xf numFmtId="3" fontId="12" fillId="0" borderId="25" xfId="0" applyNumberFormat="1" applyFont="1" applyBorder="1"/>
    <xf numFmtId="4" fontId="17" fillId="0" borderId="25" xfId="0" applyNumberFormat="1" applyFont="1" applyBorder="1"/>
    <xf numFmtId="0" fontId="31" fillId="0" borderId="53" xfId="0" applyFont="1" applyBorder="1" applyAlignment="1">
      <alignment horizontal="left"/>
    </xf>
    <xf numFmtId="0" fontId="31" fillId="0" borderId="30" xfId="44" applyFont="1" applyBorder="1" applyAlignment="1">
      <alignment horizontal="center"/>
    </xf>
    <xf numFmtId="3" fontId="32" fillId="0" borderId="28" xfId="0" applyNumberFormat="1" applyFont="1" applyBorder="1"/>
    <xf numFmtId="4" fontId="31" fillId="0" borderId="34" xfId="0" applyNumberFormat="1" applyFont="1" applyBorder="1"/>
    <xf numFmtId="4" fontId="32" fillId="0" borderId="38" xfId="0" applyNumberFormat="1" applyFont="1" applyBorder="1"/>
    <xf numFmtId="3" fontId="31" fillId="0" borderId="31" xfId="0" applyNumberFormat="1" applyFont="1" applyBorder="1"/>
    <xf numFmtId="3" fontId="31" fillId="0" borderId="28" xfId="0" applyNumberFormat="1" applyFont="1" applyBorder="1"/>
    <xf numFmtId="0" fontId="12" fillId="0" borderId="10" xfId="44" applyFont="1" applyBorder="1" applyAlignment="1">
      <alignment horizontal="left"/>
    </xf>
    <xf numFmtId="3" fontId="12" fillId="0" borderId="12" xfId="44" applyNumberFormat="1" applyFont="1" applyBorder="1"/>
    <xf numFmtId="4" fontId="12" fillId="0" borderId="12" xfId="44" applyNumberFormat="1" applyFont="1" applyBorder="1"/>
    <xf numFmtId="4" fontId="12" fillId="0" borderId="14" xfId="44" applyNumberFormat="1" applyFont="1" applyBorder="1"/>
    <xf numFmtId="3" fontId="12" fillId="0" borderId="14" xfId="44" applyNumberFormat="1" applyFont="1" applyBorder="1"/>
    <xf numFmtId="3" fontId="12" fillId="0" borderId="6" xfId="44" applyNumberFormat="1" applyFont="1" applyBorder="1"/>
    <xf numFmtId="3" fontId="12" fillId="0" borderId="9" xfId="44" applyNumberFormat="1" applyFont="1" applyBorder="1"/>
    <xf numFmtId="4" fontId="12" fillId="0" borderId="10" xfId="0" applyNumberFormat="1" applyFont="1" applyBorder="1"/>
    <xf numFmtId="4" fontId="12" fillId="0" borderId="36" xfId="0" applyNumberFormat="1" applyFont="1" applyBorder="1"/>
    <xf numFmtId="0" fontId="12" fillId="0" borderId="19" xfId="0" applyFont="1" applyBorder="1" applyAlignment="1">
      <alignment horizontal="left"/>
    </xf>
    <xf numFmtId="0" fontId="12" fillId="0" borderId="39" xfId="44" applyFont="1" applyBorder="1" applyAlignment="1">
      <alignment horizontal="center"/>
    </xf>
    <xf numFmtId="0" fontId="12" fillId="0" borderId="39" xfId="44" applyFont="1" applyBorder="1" applyAlignment="1">
      <alignment horizontal="left"/>
    </xf>
    <xf numFmtId="3" fontId="17" fillId="0" borderId="19" xfId="0" applyNumberFormat="1" applyFont="1" applyBorder="1"/>
    <xf numFmtId="4" fontId="12" fillId="0" borderId="50" xfId="0" applyNumberFormat="1" applyFont="1" applyBorder="1"/>
    <xf numFmtId="4" fontId="12" fillId="0" borderId="40" xfId="0" applyNumberFormat="1" applyFont="1" applyBorder="1"/>
    <xf numFmtId="3" fontId="12" fillId="0" borderId="18" xfId="0" applyNumberFormat="1" applyFont="1" applyBorder="1"/>
    <xf numFmtId="3" fontId="17" fillId="0" borderId="18" xfId="0" applyNumberFormat="1" applyFont="1" applyBorder="1"/>
    <xf numFmtId="3" fontId="12" fillId="0" borderId="19" xfId="0" applyNumberFormat="1" applyFont="1" applyBorder="1" applyAlignment="1">
      <alignment wrapText="1"/>
    </xf>
    <xf numFmtId="0" fontId="12" fillId="0" borderId="53" xfId="0" applyFont="1" applyBorder="1" applyAlignment="1">
      <alignment horizontal="left"/>
    </xf>
    <xf numFmtId="0" fontId="12" fillId="0" borderId="30" xfId="44" applyFont="1" applyBorder="1" applyAlignment="1">
      <alignment horizontal="center"/>
    </xf>
    <xf numFmtId="0" fontId="12" fillId="0" borderId="30" xfId="44" applyFont="1" applyBorder="1" applyAlignment="1">
      <alignment horizontal="left"/>
    </xf>
    <xf numFmtId="0" fontId="12" fillId="0" borderId="9" xfId="0" applyFont="1" applyBorder="1"/>
    <xf numFmtId="4" fontId="12" fillId="0" borderId="5" xfId="0" applyNumberFormat="1" applyFont="1" applyBorder="1"/>
    <xf numFmtId="4" fontId="12" fillId="0" borderId="52" xfId="0" applyNumberFormat="1" applyFont="1" applyBorder="1"/>
    <xf numFmtId="3" fontId="12" fillId="0" borderId="9" xfId="0" applyNumberFormat="1" applyFont="1" applyBorder="1"/>
    <xf numFmtId="3" fontId="17" fillId="0" borderId="34" xfId="0" applyNumberFormat="1" applyFont="1" applyBorder="1"/>
    <xf numFmtId="3" fontId="12" fillId="0" borderId="28" xfId="0" applyNumberFormat="1" applyFont="1" applyBorder="1"/>
    <xf numFmtId="3" fontId="31" fillId="0" borderId="6" xfId="44" applyNumberFormat="1" applyFont="1" applyBorder="1"/>
    <xf numFmtId="4" fontId="31" fillId="0" borderId="12" xfId="44" applyNumberFormat="1" applyFont="1" applyBorder="1"/>
    <xf numFmtId="4" fontId="31" fillId="0" borderId="14" xfId="44" applyNumberFormat="1" applyFont="1" applyBorder="1"/>
    <xf numFmtId="3" fontId="31" fillId="0" borderId="6" xfId="0" applyNumberFormat="1" applyFont="1" applyBorder="1"/>
    <xf numFmtId="4" fontId="17" fillId="0" borderId="0" xfId="0" applyNumberFormat="1" applyFont="1"/>
    <xf numFmtId="3" fontId="31" fillId="0" borderId="24" xfId="18" applyNumberFormat="1" applyFont="1" applyBorder="1" applyAlignment="1">
      <alignment horizontal="center" vertical="top" wrapText="1"/>
    </xf>
    <xf numFmtId="3" fontId="12" fillId="0" borderId="4" xfId="19" applyNumberFormat="1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wrapText="1"/>
    </xf>
    <xf numFmtId="3" fontId="12" fillId="0" borderId="11" xfId="19" applyNumberFormat="1" applyFont="1" applyBorder="1" applyAlignment="1">
      <alignment vertical="top" wrapText="1"/>
    </xf>
    <xf numFmtId="3" fontId="12" fillId="0" borderId="52" xfId="19" applyNumberFormat="1" applyFont="1" applyBorder="1" applyAlignment="1">
      <alignment vertical="top" wrapText="1"/>
    </xf>
    <xf numFmtId="4" fontId="32" fillId="0" borderId="0" xfId="0" applyNumberFormat="1" applyFont="1" applyAlignment="1">
      <alignment wrapText="1"/>
    </xf>
    <xf numFmtId="3" fontId="12" fillId="0" borderId="20" xfId="0" applyNumberFormat="1" applyFont="1" applyBorder="1" applyAlignment="1">
      <alignment horizontal="right" wrapText="1"/>
    </xf>
    <xf numFmtId="0" fontId="11" fillId="0" borderId="0" xfId="47" applyFont="1" applyAlignment="1">
      <alignment horizontal="left" wrapText="1"/>
    </xf>
    <xf numFmtId="0" fontId="11" fillId="0" borderId="0" xfId="47" applyFont="1"/>
    <xf numFmtId="0" fontId="12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4" fontId="11" fillId="0" borderId="20" xfId="19" applyNumberFormat="1" applyFont="1" applyBorder="1" applyAlignment="1">
      <alignment vertical="top" wrapText="1"/>
    </xf>
    <xf numFmtId="3" fontId="12" fillId="0" borderId="24" xfId="19" applyNumberFormat="1" applyFont="1" applyBorder="1" applyAlignment="1">
      <alignment vertical="top" wrapText="1"/>
    </xf>
    <xf numFmtId="0" fontId="11" fillId="0" borderId="27" xfId="21" quotePrefix="1" applyFont="1" applyBorder="1" applyAlignment="1">
      <alignment horizontal="left" vertical="top" wrapText="1"/>
    </xf>
    <xf numFmtId="3" fontId="12" fillId="0" borderId="20" xfId="19" applyNumberFormat="1" applyFont="1" applyBorder="1" applyAlignment="1">
      <alignment vertical="top" wrapText="1"/>
    </xf>
    <xf numFmtId="0" fontId="11" fillId="0" borderId="5" xfId="21" quotePrefix="1" applyFont="1" applyBorder="1" applyAlignment="1">
      <alignment horizontal="left" vertical="top" wrapText="1"/>
    </xf>
    <xf numFmtId="0" fontId="11" fillId="0" borderId="27" xfId="14" quotePrefix="1" applyFont="1" applyBorder="1" applyAlignment="1">
      <alignment horizontal="center" vertical="center" wrapText="1"/>
    </xf>
    <xf numFmtId="0" fontId="11" fillId="0" borderId="29" xfId="14" quotePrefix="1" applyFont="1" applyBorder="1" applyAlignment="1">
      <alignment horizontal="center" vertical="center" wrapText="1"/>
    </xf>
    <xf numFmtId="0" fontId="11" fillId="0" borderId="20" xfId="14" quotePrefix="1" applyFont="1" applyBorder="1" applyAlignment="1">
      <alignment horizontal="center" vertical="center" wrapText="1"/>
    </xf>
    <xf numFmtId="0" fontId="11" fillId="0" borderId="5" xfId="14" quotePrefix="1" applyFont="1" applyBorder="1" applyAlignment="1">
      <alignment horizontal="center" vertical="center" wrapText="1"/>
    </xf>
    <xf numFmtId="0" fontId="11" fillId="0" borderId="3" xfId="14" quotePrefix="1" applyFont="1" applyBorder="1" applyAlignment="1">
      <alignment horizontal="center" vertical="center" wrapText="1"/>
    </xf>
    <xf numFmtId="0" fontId="11" fillId="0" borderId="11" xfId="14" quotePrefix="1" applyFont="1" applyBorder="1" applyAlignment="1">
      <alignment horizontal="center" vertical="center" wrapText="1"/>
    </xf>
    <xf numFmtId="49" fontId="31" fillId="0" borderId="18" xfId="18" applyNumberFormat="1" applyFont="1" applyBorder="1" applyAlignment="1">
      <alignment horizontal="center" vertical="top" wrapText="1"/>
    </xf>
    <xf numFmtId="49" fontId="31" fillId="0" borderId="15" xfId="18" applyNumberFormat="1" applyFont="1" applyBorder="1" applyAlignment="1">
      <alignment horizontal="center" vertical="top" wrapText="1"/>
    </xf>
    <xf numFmtId="0" fontId="31" fillId="0" borderId="0" xfId="44" applyFont="1" applyAlignment="1">
      <alignment horizontal="center"/>
    </xf>
    <xf numFmtId="49" fontId="21" fillId="0" borderId="45" xfId="48" applyNumberFormat="1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25" fillId="0" borderId="45" xfId="48" applyFont="1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21" fillId="0" borderId="45" xfId="48" applyFont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19" fillId="0" borderId="0" xfId="48" applyFont="1" applyAlignment="1">
      <alignment vertical="top" wrapText="1"/>
    </xf>
    <xf numFmtId="0" fontId="20" fillId="0" borderId="0" xfId="48" applyFont="1" applyAlignment="1">
      <alignment vertical="top" wrapText="1"/>
    </xf>
    <xf numFmtId="0" fontId="20" fillId="0" borderId="0" xfId="48" applyFont="1" applyAlignment="1">
      <alignment horizontal="left" vertical="top" wrapText="1"/>
    </xf>
    <xf numFmtId="0" fontId="21" fillId="0" borderId="44" xfId="48" applyFont="1" applyBorder="1" applyAlignment="1">
      <alignment horizontal="center" wrapText="1"/>
    </xf>
    <xf numFmtId="0" fontId="22" fillId="0" borderId="44" xfId="48" applyFont="1" applyBorder="1" applyAlignment="1">
      <alignment wrapText="1"/>
    </xf>
    <xf numFmtId="164" fontId="14" fillId="0" borderId="45" xfId="48" applyNumberFormat="1" applyFont="1" applyBorder="1" applyAlignment="1">
      <alignment horizontal="center"/>
    </xf>
    <xf numFmtId="164" fontId="14" fillId="0" borderId="46" xfId="48" applyNumberFormat="1" applyFont="1" applyBorder="1" applyAlignment="1">
      <alignment horizontal="center"/>
    </xf>
    <xf numFmtId="164" fontId="14" fillId="0" borderId="47" xfId="48" applyNumberFormat="1" applyFont="1" applyBorder="1" applyAlignment="1">
      <alignment horizontal="center"/>
    </xf>
  </cellXfs>
  <cellStyles count="50">
    <cellStyle name="Hypertextový odkaz" xfId="49" builtinId="8"/>
    <cellStyle name="Normální" xfId="0" builtinId="0"/>
    <cellStyle name="normální 2" xfId="46" xr:uid="{00000000-0005-0000-0000-000002000000}"/>
    <cellStyle name="normální 3" xfId="45" xr:uid="{00000000-0005-0000-0000-000003000000}"/>
    <cellStyle name="normální 4" xfId="47" xr:uid="{00000000-0005-0000-0000-000004000000}"/>
    <cellStyle name="normální_List1" xfId="44" xr:uid="{00000000-0005-0000-0000-000005000000}"/>
    <cellStyle name="normální_tab_komplet" xfId="48" xr:uid="{00000000-0005-0000-0000-000006000000}"/>
    <cellStyle name="S0" xfId="1" xr:uid="{00000000-0005-0000-0000-000007000000}"/>
    <cellStyle name="S1" xfId="2" xr:uid="{00000000-0005-0000-0000-000008000000}"/>
    <cellStyle name="S10" xfId="3" xr:uid="{00000000-0005-0000-0000-000009000000}"/>
    <cellStyle name="S11" xfId="4" xr:uid="{00000000-0005-0000-0000-00000A000000}"/>
    <cellStyle name="S12" xfId="5" xr:uid="{00000000-0005-0000-0000-00000B000000}"/>
    <cellStyle name="S13" xfId="6" xr:uid="{00000000-0005-0000-0000-00000C000000}"/>
    <cellStyle name="S14" xfId="7" xr:uid="{00000000-0005-0000-0000-00000D000000}"/>
    <cellStyle name="S15" xfId="8" xr:uid="{00000000-0005-0000-0000-00000E000000}"/>
    <cellStyle name="S16" xfId="9" xr:uid="{00000000-0005-0000-0000-00000F000000}"/>
    <cellStyle name="S17" xfId="10" xr:uid="{00000000-0005-0000-0000-000010000000}"/>
    <cellStyle name="S18" xfId="11" xr:uid="{00000000-0005-0000-0000-000011000000}"/>
    <cellStyle name="S19" xfId="12" xr:uid="{00000000-0005-0000-0000-000012000000}"/>
    <cellStyle name="S2" xfId="13" xr:uid="{00000000-0005-0000-0000-000013000000}"/>
    <cellStyle name="S20" xfId="14" xr:uid="{00000000-0005-0000-0000-000014000000}"/>
    <cellStyle name="S21" xfId="15" xr:uid="{00000000-0005-0000-0000-000015000000}"/>
    <cellStyle name="S22" xfId="16" xr:uid="{00000000-0005-0000-0000-000016000000}"/>
    <cellStyle name="S23" xfId="17" xr:uid="{00000000-0005-0000-0000-000017000000}"/>
    <cellStyle name="S24" xfId="18" xr:uid="{00000000-0005-0000-0000-000018000000}"/>
    <cellStyle name="S25" xfId="19" xr:uid="{00000000-0005-0000-0000-000019000000}"/>
    <cellStyle name="S26" xfId="20" xr:uid="{00000000-0005-0000-0000-00001A000000}"/>
    <cellStyle name="S27" xfId="21" xr:uid="{00000000-0005-0000-0000-00001B000000}"/>
    <cellStyle name="S28" xfId="22" xr:uid="{00000000-0005-0000-0000-00001C000000}"/>
    <cellStyle name="S29" xfId="23" xr:uid="{00000000-0005-0000-0000-00001D000000}"/>
    <cellStyle name="S3" xfId="24" xr:uid="{00000000-0005-0000-0000-00001E000000}"/>
    <cellStyle name="S30" xfId="25" xr:uid="{00000000-0005-0000-0000-00001F000000}"/>
    <cellStyle name="S31" xfId="26" xr:uid="{00000000-0005-0000-0000-000020000000}"/>
    <cellStyle name="S32" xfId="27" xr:uid="{00000000-0005-0000-0000-000021000000}"/>
    <cellStyle name="S33" xfId="28" xr:uid="{00000000-0005-0000-0000-000022000000}"/>
    <cellStyle name="S34" xfId="29" xr:uid="{00000000-0005-0000-0000-000023000000}"/>
    <cellStyle name="S35" xfId="30" xr:uid="{00000000-0005-0000-0000-000024000000}"/>
    <cellStyle name="S36" xfId="31" xr:uid="{00000000-0005-0000-0000-000025000000}"/>
    <cellStyle name="S37" xfId="32" xr:uid="{00000000-0005-0000-0000-000026000000}"/>
    <cellStyle name="S38" xfId="33" xr:uid="{00000000-0005-0000-0000-000027000000}"/>
    <cellStyle name="S39" xfId="34" xr:uid="{00000000-0005-0000-0000-000028000000}"/>
    <cellStyle name="S4" xfId="35" xr:uid="{00000000-0005-0000-0000-000029000000}"/>
    <cellStyle name="S40" xfId="36" xr:uid="{00000000-0005-0000-0000-00002A000000}"/>
    <cellStyle name="S41" xfId="37" xr:uid="{00000000-0005-0000-0000-00002B000000}"/>
    <cellStyle name="S42" xfId="38" xr:uid="{00000000-0005-0000-0000-00002C000000}"/>
    <cellStyle name="S5" xfId="39" xr:uid="{00000000-0005-0000-0000-00002D000000}"/>
    <cellStyle name="S6" xfId="40" xr:uid="{00000000-0005-0000-0000-00002E000000}"/>
    <cellStyle name="S7" xfId="41" xr:uid="{00000000-0005-0000-0000-00002F000000}"/>
    <cellStyle name="S8" xfId="42" xr:uid="{00000000-0005-0000-0000-000030000000}"/>
    <cellStyle name="S9" xfId="4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konyprolidi.cz/cs/2000-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E412-8DD5-4F86-9401-63F1E5BD529E}">
  <dimension ref="B1:S151"/>
  <sheetViews>
    <sheetView tabSelected="1" topLeftCell="B43" workbookViewId="0">
      <selection activeCell="L20" sqref="L20"/>
    </sheetView>
  </sheetViews>
  <sheetFormatPr defaultRowHeight="14.4" x14ac:dyDescent="0.3"/>
  <cols>
    <col min="3" max="3" width="2.109375" customWidth="1"/>
    <col min="4" max="4" width="1.88671875" customWidth="1"/>
    <col min="5" max="5" width="27.109375" customWidth="1"/>
    <col min="6" max="6" width="11.6640625" bestFit="1" customWidth="1"/>
    <col min="7" max="8" width="12.6640625" bestFit="1" customWidth="1"/>
    <col min="9" max="11" width="10.109375" bestFit="1" customWidth="1"/>
    <col min="12" max="12" width="25.77734375" customWidth="1"/>
  </cols>
  <sheetData>
    <row r="1" spans="2:19" s="57" customFormat="1" ht="12" x14ac:dyDescent="0.25">
      <c r="B1" s="56"/>
      <c r="C1" s="210" t="s">
        <v>175</v>
      </c>
      <c r="D1" s="210"/>
      <c r="E1" s="210"/>
      <c r="F1" s="118" t="s">
        <v>176</v>
      </c>
      <c r="I1" s="94"/>
      <c r="J1" s="94"/>
      <c r="O1" s="66"/>
    </row>
    <row r="2" spans="2:19" s="57" customFormat="1" ht="12.6" thickBot="1" x14ac:dyDescent="0.3">
      <c r="B2" s="56"/>
      <c r="C2" s="210" t="s">
        <v>86</v>
      </c>
      <c r="D2" s="210"/>
      <c r="E2" s="210"/>
      <c r="I2" s="94"/>
      <c r="J2" s="94"/>
      <c r="O2" s="66"/>
    </row>
    <row r="3" spans="2:19" s="57" customFormat="1" ht="12" x14ac:dyDescent="0.25">
      <c r="B3" s="56"/>
      <c r="C3" s="117"/>
      <c r="D3" s="117"/>
      <c r="E3" s="117"/>
      <c r="F3" s="119" t="s">
        <v>164</v>
      </c>
      <c r="G3" s="208" t="s">
        <v>163</v>
      </c>
      <c r="H3" s="209"/>
      <c r="I3" s="121" t="s">
        <v>87</v>
      </c>
      <c r="J3" s="121" t="s">
        <v>168</v>
      </c>
      <c r="K3" s="120" t="s">
        <v>168</v>
      </c>
      <c r="L3" s="122" t="s">
        <v>94</v>
      </c>
    </row>
    <row r="4" spans="2:19" s="57" customFormat="1" ht="23.4" thickBot="1" x14ac:dyDescent="0.3">
      <c r="B4" s="56"/>
      <c r="C4" s="117"/>
      <c r="D4" s="117"/>
      <c r="E4" s="117"/>
      <c r="F4" s="2" t="s">
        <v>69</v>
      </c>
      <c r="G4" s="4" t="s">
        <v>68</v>
      </c>
      <c r="H4" s="5" t="s">
        <v>88</v>
      </c>
      <c r="I4" s="80" t="s">
        <v>89</v>
      </c>
      <c r="J4" s="83" t="s">
        <v>90</v>
      </c>
      <c r="K4" s="8" t="s">
        <v>85</v>
      </c>
      <c r="L4" s="99" t="s">
        <v>96</v>
      </c>
    </row>
    <row r="5" spans="2:19" s="129" customFormat="1" ht="12.6" thickBot="1" x14ac:dyDescent="0.3">
      <c r="B5" s="123" t="s">
        <v>70</v>
      </c>
      <c r="C5" s="124"/>
      <c r="D5" s="124"/>
      <c r="E5" s="124"/>
      <c r="F5" s="125"/>
      <c r="G5" s="126"/>
      <c r="H5" s="127"/>
      <c r="I5" s="128"/>
      <c r="J5" s="94"/>
      <c r="M5" s="57"/>
      <c r="N5" s="57"/>
    </row>
    <row r="6" spans="2:19" s="129" customFormat="1" ht="11.4" x14ac:dyDescent="0.2">
      <c r="B6" s="130" t="s">
        <v>71</v>
      </c>
      <c r="C6" s="131"/>
      <c r="D6" s="131"/>
      <c r="E6" s="132" t="s">
        <v>79</v>
      </c>
      <c r="F6" s="133">
        <v>8330000</v>
      </c>
      <c r="G6" s="134">
        <v>8886000</v>
      </c>
      <c r="H6" s="135">
        <v>8417259.7100000009</v>
      </c>
      <c r="I6" s="136">
        <v>9959197.095999999</v>
      </c>
      <c r="J6" s="137">
        <v>10195150</v>
      </c>
      <c r="K6" s="137">
        <v>10000000</v>
      </c>
      <c r="L6" s="137"/>
      <c r="M6" s="57"/>
      <c r="N6" s="57"/>
    </row>
    <row r="7" spans="2:19" s="129" customFormat="1" ht="11.4" x14ac:dyDescent="0.2">
      <c r="B7" s="138" t="s">
        <v>72</v>
      </c>
      <c r="C7" s="139"/>
      <c r="D7" s="139"/>
      <c r="E7" s="140" t="s">
        <v>80</v>
      </c>
      <c r="F7" s="141">
        <v>764900</v>
      </c>
      <c r="G7" s="142">
        <v>833300</v>
      </c>
      <c r="H7" s="143">
        <v>668781.23</v>
      </c>
      <c r="I7" s="144">
        <v>778786</v>
      </c>
      <c r="J7" s="145">
        <v>888900</v>
      </c>
      <c r="K7" s="145">
        <v>750000</v>
      </c>
      <c r="L7" s="145"/>
      <c r="M7" s="57"/>
      <c r="N7" s="57"/>
    </row>
    <row r="8" spans="2:19" s="57" customFormat="1" ht="11.4" x14ac:dyDescent="0.2">
      <c r="B8" s="138" t="s">
        <v>73</v>
      </c>
      <c r="C8" s="139"/>
      <c r="D8" s="139"/>
      <c r="E8" s="140" t="s">
        <v>81</v>
      </c>
      <c r="F8" s="146">
        <v>2000000</v>
      </c>
      <c r="G8" s="142">
        <v>2000000</v>
      </c>
      <c r="H8" s="143">
        <v>229900</v>
      </c>
      <c r="I8" s="144">
        <v>229900</v>
      </c>
      <c r="J8" s="145">
        <v>1010000</v>
      </c>
      <c r="K8" s="145">
        <v>0</v>
      </c>
      <c r="L8" s="145"/>
    </row>
    <row r="9" spans="2:19" s="129" customFormat="1" ht="11.4" x14ac:dyDescent="0.2">
      <c r="B9" s="138" t="s">
        <v>74</v>
      </c>
      <c r="C9" s="139"/>
      <c r="D9" s="139"/>
      <c r="E9" s="140" t="s">
        <v>82</v>
      </c>
      <c r="F9" s="141">
        <v>851000</v>
      </c>
      <c r="G9" s="142">
        <v>896381.24</v>
      </c>
      <c r="H9" s="143">
        <v>624481.24</v>
      </c>
      <c r="I9" s="144">
        <v>1681026.24</v>
      </c>
      <c r="J9" s="145">
        <v>411000</v>
      </c>
      <c r="K9" s="145">
        <v>750000</v>
      </c>
      <c r="L9" s="145"/>
      <c r="M9" s="57"/>
      <c r="N9" s="57"/>
    </row>
    <row r="10" spans="2:19" s="57" customFormat="1" ht="12.6" thickBot="1" x14ac:dyDescent="0.3">
      <c r="B10" s="147" t="s">
        <v>75</v>
      </c>
      <c r="C10" s="148"/>
      <c r="D10" s="148"/>
      <c r="E10" s="148"/>
      <c r="F10" s="149">
        <v>11945900</v>
      </c>
      <c r="G10" s="150">
        <v>12615681.24</v>
      </c>
      <c r="H10" s="151">
        <v>9940422.1800000016</v>
      </c>
      <c r="I10" s="152">
        <v>12648909</v>
      </c>
      <c r="J10" s="153">
        <v>12505050</v>
      </c>
      <c r="K10" s="153">
        <v>11500000</v>
      </c>
      <c r="L10" s="153"/>
    </row>
    <row r="11" spans="2:19" s="118" customFormat="1" ht="12.6" thickBot="1" x14ac:dyDescent="0.3">
      <c r="B11" s="123"/>
      <c r="C11" s="124"/>
      <c r="D11" s="124"/>
      <c r="E11" s="154" t="s">
        <v>95</v>
      </c>
      <c r="F11" s="155">
        <v>0</v>
      </c>
      <c r="G11" s="156">
        <v>-4000000</v>
      </c>
      <c r="H11" s="157">
        <v>-421762.43999999762</v>
      </c>
      <c r="I11" s="158">
        <v>-275369</v>
      </c>
      <c r="J11" s="159">
        <v>0</v>
      </c>
      <c r="K11" s="159">
        <v>0</v>
      </c>
      <c r="L11" s="160"/>
      <c r="M11" s="57"/>
      <c r="N11" s="57"/>
    </row>
    <row r="12" spans="2:19" s="129" customFormat="1" ht="15.75" customHeight="1" thickBot="1" x14ac:dyDescent="0.3">
      <c r="B12" s="123" t="s">
        <v>76</v>
      </c>
      <c r="C12" s="124"/>
      <c r="D12" s="124"/>
      <c r="E12" s="154"/>
      <c r="G12" s="161"/>
      <c r="H12" s="162"/>
      <c r="I12" s="128"/>
      <c r="J12" s="94"/>
      <c r="M12" s="57"/>
      <c r="N12" s="57"/>
      <c r="S12" s="84"/>
    </row>
    <row r="13" spans="2:19" s="57" customFormat="1" ht="42.75" customHeight="1" x14ac:dyDescent="0.2">
      <c r="B13" s="163" t="s">
        <v>77</v>
      </c>
      <c r="C13" s="164"/>
      <c r="D13" s="164"/>
      <c r="E13" s="165" t="s">
        <v>83</v>
      </c>
      <c r="F13" s="166">
        <v>8454900</v>
      </c>
      <c r="G13" s="167">
        <v>10624681.24</v>
      </c>
      <c r="H13" s="168">
        <v>7029461.8399999989</v>
      </c>
      <c r="I13" s="137">
        <v>8493667</v>
      </c>
      <c r="J13" s="169">
        <v>10304050</v>
      </c>
      <c r="K13" s="170">
        <v>10000000</v>
      </c>
      <c r="L13" s="171"/>
    </row>
    <row r="14" spans="2:19" s="57" customFormat="1" ht="12" thickBot="1" x14ac:dyDescent="0.25">
      <c r="B14" s="172" t="s">
        <v>78</v>
      </c>
      <c r="C14" s="173"/>
      <c r="D14" s="173"/>
      <c r="E14" s="174" t="s">
        <v>84</v>
      </c>
      <c r="F14" s="175">
        <v>3491000</v>
      </c>
      <c r="G14" s="176">
        <v>5991000</v>
      </c>
      <c r="H14" s="177">
        <v>3332722.7800000003</v>
      </c>
      <c r="I14" s="178">
        <v>4612023</v>
      </c>
      <c r="J14" s="94">
        <v>2201000</v>
      </c>
      <c r="K14" s="179">
        <v>1500000</v>
      </c>
      <c r="L14" s="180"/>
    </row>
    <row r="15" spans="2:19" s="57" customFormat="1" ht="12.6" thickBot="1" x14ac:dyDescent="0.3">
      <c r="B15" s="123" t="s">
        <v>75</v>
      </c>
      <c r="C15" s="124"/>
      <c r="D15" s="124"/>
      <c r="E15" s="124"/>
      <c r="F15" s="181">
        <v>11945900</v>
      </c>
      <c r="G15" s="182">
        <v>16615681.24</v>
      </c>
      <c r="H15" s="183">
        <v>10362184.619999999</v>
      </c>
      <c r="I15" s="181">
        <v>13105690</v>
      </c>
      <c r="J15" s="181">
        <f>SUM(J13:J14)</f>
        <v>12505050</v>
      </c>
      <c r="K15" s="181">
        <v>11500000</v>
      </c>
      <c r="L15" s="184"/>
    </row>
    <row r="16" spans="2:19" s="57" customFormat="1" ht="11.4" x14ac:dyDescent="0.2">
      <c r="B16" s="56"/>
      <c r="G16" s="58"/>
      <c r="H16" s="185"/>
      <c r="I16" s="94"/>
      <c r="J16" s="94"/>
      <c r="O16" s="66"/>
    </row>
    <row r="17" spans="2:15" s="57" customFormat="1" ht="24" customHeight="1" x14ac:dyDescent="0.25">
      <c r="B17" s="56"/>
      <c r="C17" s="210" t="s">
        <v>173</v>
      </c>
      <c r="D17" s="210"/>
      <c r="E17" s="210"/>
      <c r="I17" s="94"/>
      <c r="J17" s="94"/>
      <c r="O17" s="66"/>
    </row>
    <row r="18" spans="2:15" s="57" customFormat="1" ht="12" thickBot="1" x14ac:dyDescent="0.25">
      <c r="B18" s="56"/>
      <c r="I18" s="94"/>
      <c r="J18" s="94"/>
      <c r="O18" s="66"/>
    </row>
    <row r="19" spans="2:15" s="57" customFormat="1" ht="18.75" customHeight="1" thickBot="1" x14ac:dyDescent="0.25">
      <c r="B19" s="56"/>
      <c r="C19" s="202" t="s">
        <v>161</v>
      </c>
      <c r="D19" s="203"/>
      <c r="E19" s="204"/>
      <c r="F19" s="119" t="s">
        <v>164</v>
      </c>
      <c r="G19" s="208" t="s">
        <v>163</v>
      </c>
      <c r="H19" s="209"/>
      <c r="I19" s="121" t="s">
        <v>87</v>
      </c>
      <c r="J19" s="186" t="s">
        <v>168</v>
      </c>
      <c r="K19" s="68"/>
      <c r="L19" s="63"/>
      <c r="N19" s="66"/>
    </row>
    <row r="20" spans="2:15" s="63" customFormat="1" ht="37.5" customHeight="1" thickBot="1" x14ac:dyDescent="0.25">
      <c r="B20" s="56"/>
      <c r="C20" s="205"/>
      <c r="D20" s="206"/>
      <c r="E20" s="207"/>
      <c r="F20" s="3" t="s">
        <v>69</v>
      </c>
      <c r="G20" s="6" t="s">
        <v>68</v>
      </c>
      <c r="H20" s="7" t="s">
        <v>88</v>
      </c>
      <c r="I20" s="187" t="s">
        <v>89</v>
      </c>
      <c r="J20" s="92" t="s">
        <v>90</v>
      </c>
      <c r="K20" s="68"/>
      <c r="N20" s="70"/>
    </row>
    <row r="21" spans="2:15" s="63" customFormat="1" ht="14.1" customHeight="1" x14ac:dyDescent="0.2">
      <c r="B21" s="56"/>
      <c r="C21" s="113" t="s">
        <v>160</v>
      </c>
      <c r="D21" s="19"/>
      <c r="E21" s="114"/>
      <c r="F21" s="115"/>
      <c r="G21" s="76"/>
      <c r="H21" s="116"/>
      <c r="I21" s="188"/>
      <c r="J21" s="85"/>
      <c r="K21" s="68"/>
    </row>
    <row r="22" spans="2:15" s="63" customFormat="1" ht="14.1" customHeight="1" thickBot="1" x14ac:dyDescent="0.25">
      <c r="B22" s="56"/>
      <c r="C22" s="112" t="s">
        <v>0</v>
      </c>
      <c r="D22" s="13"/>
      <c r="E22" s="105"/>
      <c r="F22" s="15">
        <v>8931000</v>
      </c>
      <c r="G22" s="60">
        <v>9532381.2400000002</v>
      </c>
      <c r="H22" s="96">
        <v>9041740.9500000011</v>
      </c>
      <c r="I22" s="189">
        <v>11390223.335999999</v>
      </c>
      <c r="J22" s="87">
        <v>10356150</v>
      </c>
      <c r="K22" s="68"/>
      <c r="N22" s="70"/>
    </row>
    <row r="23" spans="2:15" s="63" customFormat="1" ht="14.1" customHeight="1" x14ac:dyDescent="0.2">
      <c r="B23" s="56"/>
      <c r="C23" s="103" t="s">
        <v>91</v>
      </c>
      <c r="D23" s="16"/>
      <c r="E23" s="17"/>
      <c r="F23" s="18"/>
      <c r="G23" s="59"/>
      <c r="H23" s="69"/>
      <c r="I23" s="90"/>
      <c r="J23" s="86"/>
      <c r="K23" s="68"/>
      <c r="N23" s="70"/>
    </row>
    <row r="24" spans="2:15" s="63" customFormat="1" ht="14.1" customHeight="1" thickBot="1" x14ac:dyDescent="0.25">
      <c r="B24" s="56"/>
      <c r="C24" s="101" t="s">
        <v>177</v>
      </c>
      <c r="D24" s="13"/>
      <c r="E24" s="14"/>
      <c r="F24" s="15">
        <v>2000</v>
      </c>
      <c r="G24" s="77">
        <v>2000</v>
      </c>
      <c r="H24" s="96">
        <v>0</v>
      </c>
      <c r="I24" s="87">
        <v>0</v>
      </c>
      <c r="J24" s="87">
        <v>2000</v>
      </c>
      <c r="K24" s="68"/>
      <c r="N24" s="70"/>
    </row>
    <row r="25" spans="2:15" s="63" customFormat="1" ht="14.1" customHeight="1" x14ac:dyDescent="0.2">
      <c r="B25" s="56"/>
      <c r="C25" s="100" t="s">
        <v>1</v>
      </c>
      <c r="D25" s="16"/>
      <c r="E25" s="17"/>
      <c r="F25" s="18"/>
      <c r="G25" s="76"/>
      <c r="H25" s="26"/>
      <c r="I25" s="90"/>
      <c r="J25" s="86"/>
      <c r="K25" s="68"/>
      <c r="N25" s="70"/>
    </row>
    <row r="26" spans="2:15" s="63" customFormat="1" ht="14.1" customHeight="1" thickBot="1" x14ac:dyDescent="0.25">
      <c r="B26" s="56"/>
      <c r="C26" s="101" t="s">
        <v>2</v>
      </c>
      <c r="D26" s="13"/>
      <c r="E26" s="14"/>
      <c r="F26" s="15">
        <v>10000</v>
      </c>
      <c r="G26" s="60">
        <v>10000</v>
      </c>
      <c r="H26" s="27">
        <v>1243</v>
      </c>
      <c r="I26" s="189">
        <v>1243</v>
      </c>
      <c r="J26" s="87">
        <v>10000</v>
      </c>
      <c r="K26" s="68"/>
      <c r="N26" s="70"/>
    </row>
    <row r="27" spans="2:15" s="63" customFormat="1" ht="14.1" customHeight="1" x14ac:dyDescent="0.2">
      <c r="B27" s="56"/>
      <c r="C27" s="103" t="s">
        <v>92</v>
      </c>
      <c r="D27" s="16"/>
      <c r="E27" s="17"/>
      <c r="F27" s="18"/>
      <c r="G27" s="76"/>
      <c r="H27" s="26"/>
      <c r="I27" s="90"/>
      <c r="J27" s="86"/>
      <c r="K27" s="68"/>
      <c r="N27" s="70"/>
    </row>
    <row r="28" spans="2:15" s="63" customFormat="1" ht="14.1" customHeight="1" thickBot="1" x14ac:dyDescent="0.25">
      <c r="B28" s="56"/>
      <c r="C28" s="101" t="s">
        <v>155</v>
      </c>
      <c r="D28" s="13"/>
      <c r="E28" s="14"/>
      <c r="F28" s="15">
        <v>2000</v>
      </c>
      <c r="G28" s="77">
        <v>2000</v>
      </c>
      <c r="H28" s="96">
        <v>1400</v>
      </c>
      <c r="I28" s="189">
        <v>1400</v>
      </c>
      <c r="J28" s="87">
        <v>2000</v>
      </c>
      <c r="K28" s="68"/>
      <c r="N28" s="70"/>
    </row>
    <row r="29" spans="2:15" s="63" customFormat="1" ht="14.1" customHeight="1" x14ac:dyDescent="0.2">
      <c r="B29" s="56"/>
      <c r="C29" s="100" t="s">
        <v>3</v>
      </c>
      <c r="D29" s="16"/>
      <c r="E29" s="17"/>
      <c r="F29" s="18"/>
      <c r="G29" s="76"/>
      <c r="H29" s="67"/>
      <c r="I29" s="90"/>
      <c r="J29" s="86"/>
      <c r="K29" s="68"/>
      <c r="N29" s="70"/>
    </row>
    <row r="30" spans="2:15" s="63" customFormat="1" ht="14.1" customHeight="1" thickBot="1" x14ac:dyDescent="0.25">
      <c r="B30" s="56"/>
      <c r="C30" s="101" t="s">
        <v>4</v>
      </c>
      <c r="D30" s="13"/>
      <c r="E30" s="14"/>
      <c r="F30" s="15">
        <v>384000</v>
      </c>
      <c r="G30" s="60">
        <v>404000</v>
      </c>
      <c r="H30" s="27">
        <v>367800</v>
      </c>
      <c r="I30" s="189">
        <v>404775</v>
      </c>
      <c r="J30" s="87">
        <v>500000</v>
      </c>
      <c r="K30" s="68"/>
      <c r="N30" s="70"/>
    </row>
    <row r="31" spans="2:15" s="63" customFormat="1" ht="14.1" customHeight="1" x14ac:dyDescent="0.2">
      <c r="B31" s="56"/>
      <c r="C31" s="100" t="s">
        <v>5</v>
      </c>
      <c r="D31" s="16"/>
      <c r="E31" s="17"/>
      <c r="F31" s="18"/>
      <c r="G31" s="76"/>
      <c r="H31" s="26"/>
      <c r="I31" s="90"/>
      <c r="J31" s="86"/>
      <c r="K31" s="68"/>
      <c r="N31" s="70"/>
    </row>
    <row r="32" spans="2:15" s="63" customFormat="1" ht="14.1" customHeight="1" thickBot="1" x14ac:dyDescent="0.25">
      <c r="B32" s="56"/>
      <c r="C32" s="101" t="s">
        <v>6</v>
      </c>
      <c r="D32" s="13"/>
      <c r="E32" s="14"/>
      <c r="F32" s="15">
        <v>2000</v>
      </c>
      <c r="G32" s="60">
        <v>2000</v>
      </c>
      <c r="H32" s="27">
        <v>0</v>
      </c>
      <c r="I32" s="189">
        <v>0</v>
      </c>
      <c r="J32" s="87">
        <v>2000</v>
      </c>
      <c r="K32" s="68"/>
      <c r="N32" s="70"/>
    </row>
    <row r="33" spans="2:14" s="63" customFormat="1" ht="14.1" customHeight="1" x14ac:dyDescent="0.2">
      <c r="B33" s="56"/>
      <c r="C33" s="100" t="s">
        <v>45</v>
      </c>
      <c r="D33" s="16"/>
      <c r="E33" s="17"/>
      <c r="F33" s="18"/>
      <c r="G33" s="76"/>
      <c r="H33" s="26"/>
      <c r="I33" s="90"/>
      <c r="J33" s="86"/>
      <c r="K33" s="68"/>
      <c r="N33" s="70"/>
    </row>
    <row r="34" spans="2:14" s="63" customFormat="1" ht="14.1" customHeight="1" thickBot="1" x14ac:dyDescent="0.25">
      <c r="B34" s="56"/>
      <c r="C34" s="101" t="s">
        <v>46</v>
      </c>
      <c r="D34" s="13"/>
      <c r="E34" s="14"/>
      <c r="F34" s="15">
        <v>10000</v>
      </c>
      <c r="G34" s="60">
        <v>20000</v>
      </c>
      <c r="H34" s="27">
        <v>17800</v>
      </c>
      <c r="I34" s="189">
        <v>17800</v>
      </c>
      <c r="J34" s="87">
        <v>10000</v>
      </c>
      <c r="K34" s="68"/>
      <c r="N34" s="70"/>
    </row>
    <row r="35" spans="2:14" s="63" customFormat="1" ht="14.1" customHeight="1" x14ac:dyDescent="0.2">
      <c r="B35" s="56"/>
      <c r="C35" s="100" t="s">
        <v>7</v>
      </c>
      <c r="D35" s="16"/>
      <c r="E35" s="17"/>
      <c r="F35" s="18"/>
      <c r="G35" s="76"/>
      <c r="H35" s="26"/>
      <c r="I35" s="90"/>
      <c r="J35" s="86"/>
      <c r="K35" s="68"/>
      <c r="N35" s="70"/>
    </row>
    <row r="36" spans="2:14" s="63" customFormat="1" ht="14.1" customHeight="1" thickBot="1" x14ac:dyDescent="0.25">
      <c r="B36" s="56"/>
      <c r="C36" s="101" t="s">
        <v>8</v>
      </c>
      <c r="D36" s="13"/>
      <c r="E36" s="14"/>
      <c r="F36" s="15">
        <v>50300</v>
      </c>
      <c r="G36" s="77">
        <v>50300</v>
      </c>
      <c r="H36" s="96">
        <v>8500</v>
      </c>
      <c r="I36" s="189">
        <v>8500</v>
      </c>
      <c r="J36" s="87">
        <v>10300</v>
      </c>
      <c r="K36" s="68"/>
      <c r="N36" s="70"/>
    </row>
    <row r="37" spans="2:14" s="63" customFormat="1" ht="14.1" customHeight="1" x14ac:dyDescent="0.2">
      <c r="B37" s="56"/>
      <c r="C37" s="100" t="s">
        <v>9</v>
      </c>
      <c r="D37" s="16"/>
      <c r="E37" s="17"/>
      <c r="F37" s="18"/>
      <c r="G37" s="76"/>
      <c r="H37" s="26"/>
      <c r="I37" s="90"/>
      <c r="J37" s="86"/>
      <c r="K37" s="68"/>
      <c r="N37" s="70"/>
    </row>
    <row r="38" spans="2:14" s="63" customFormat="1" ht="14.1" customHeight="1" thickBot="1" x14ac:dyDescent="0.25">
      <c r="B38" s="56"/>
      <c r="C38" s="101" t="s">
        <v>10</v>
      </c>
      <c r="D38" s="13"/>
      <c r="E38" s="14"/>
      <c r="F38" s="15">
        <v>80000</v>
      </c>
      <c r="G38" s="60">
        <v>100000</v>
      </c>
      <c r="H38" s="27">
        <v>80050</v>
      </c>
      <c r="I38" s="189">
        <v>100000</v>
      </c>
      <c r="J38" s="87">
        <v>100000</v>
      </c>
      <c r="K38" s="68"/>
      <c r="N38" s="70"/>
    </row>
    <row r="39" spans="2:14" s="63" customFormat="1" ht="14.1" customHeight="1" x14ac:dyDescent="0.2">
      <c r="B39" s="56"/>
      <c r="C39" s="100" t="s">
        <v>11</v>
      </c>
      <c r="D39" s="16"/>
      <c r="E39" s="17"/>
      <c r="F39" s="18"/>
      <c r="G39" s="76"/>
      <c r="H39" s="26"/>
      <c r="I39" s="90"/>
      <c r="J39" s="86"/>
      <c r="K39" s="68"/>
      <c r="N39" s="70"/>
    </row>
    <row r="40" spans="2:14" s="63" customFormat="1" ht="14.1" customHeight="1" thickBot="1" x14ac:dyDescent="0.25">
      <c r="B40" s="56"/>
      <c r="C40" s="101" t="s">
        <v>12</v>
      </c>
      <c r="D40" s="13"/>
      <c r="E40" s="14"/>
      <c r="F40" s="15">
        <v>2000</v>
      </c>
      <c r="G40" s="77">
        <v>2000</v>
      </c>
      <c r="H40" s="96">
        <v>2000</v>
      </c>
      <c r="I40" s="87">
        <v>2000</v>
      </c>
      <c r="J40" s="87">
        <v>2000</v>
      </c>
      <c r="K40" s="68"/>
      <c r="N40" s="70"/>
    </row>
    <row r="41" spans="2:14" s="63" customFormat="1" ht="14.1" customHeight="1" x14ac:dyDescent="0.2">
      <c r="B41" s="56"/>
      <c r="C41" s="100" t="s">
        <v>13</v>
      </c>
      <c r="D41" s="16"/>
      <c r="E41" s="19"/>
      <c r="F41" s="18"/>
      <c r="G41" s="76"/>
      <c r="H41" s="26"/>
      <c r="I41" s="90"/>
      <c r="J41" s="86"/>
      <c r="K41" s="68"/>
      <c r="N41" s="70"/>
    </row>
    <row r="42" spans="2:14" s="63" customFormat="1" ht="14.1" customHeight="1" thickBot="1" x14ac:dyDescent="0.25">
      <c r="B42" s="56"/>
      <c r="C42" s="101" t="s">
        <v>14</v>
      </c>
      <c r="D42" s="13"/>
      <c r="E42" s="14"/>
      <c r="F42" s="15">
        <v>2000</v>
      </c>
      <c r="G42" s="60">
        <v>2000</v>
      </c>
      <c r="H42" s="27">
        <v>1466</v>
      </c>
      <c r="I42" s="189">
        <v>2186</v>
      </c>
      <c r="J42" s="87">
        <v>2000</v>
      </c>
      <c r="K42" s="68"/>
      <c r="N42" s="70"/>
    </row>
    <row r="43" spans="2:14" s="63" customFormat="1" ht="14.1" customHeight="1" x14ac:dyDescent="0.2">
      <c r="B43" s="56"/>
      <c r="C43" s="100" t="s">
        <v>15</v>
      </c>
      <c r="D43" s="16"/>
      <c r="E43" s="17"/>
      <c r="F43" s="18"/>
      <c r="G43" s="76"/>
      <c r="H43" s="26"/>
      <c r="I43" s="90"/>
      <c r="J43" s="86"/>
      <c r="K43" s="68"/>
      <c r="N43" s="70"/>
    </row>
    <row r="44" spans="2:14" s="63" customFormat="1" ht="14.1" customHeight="1" thickBot="1" x14ac:dyDescent="0.25">
      <c r="B44" s="56"/>
      <c r="C44" s="101" t="s">
        <v>16</v>
      </c>
      <c r="D44" s="13"/>
      <c r="E44" s="14"/>
      <c r="F44" s="15">
        <v>2012000</v>
      </c>
      <c r="G44" s="60">
        <v>2012000</v>
      </c>
      <c r="H44" s="27">
        <v>249083</v>
      </c>
      <c r="I44" s="189">
        <v>249900</v>
      </c>
      <c r="J44" s="87">
        <v>1029000</v>
      </c>
      <c r="K44" s="68"/>
      <c r="N44" s="70"/>
    </row>
    <row r="45" spans="2:14" s="63" customFormat="1" ht="14.1" customHeight="1" x14ac:dyDescent="0.2">
      <c r="B45" s="56"/>
      <c r="C45" s="100" t="s">
        <v>17</v>
      </c>
      <c r="D45" s="16"/>
      <c r="E45" s="17"/>
      <c r="F45" s="18"/>
      <c r="G45" s="76"/>
      <c r="H45" s="26"/>
      <c r="I45" s="90"/>
      <c r="J45" s="86"/>
      <c r="K45" s="68"/>
      <c r="N45" s="70"/>
    </row>
    <row r="46" spans="2:14" s="63" customFormat="1" ht="14.1" customHeight="1" thickBot="1" x14ac:dyDescent="0.25">
      <c r="B46" s="56"/>
      <c r="C46" s="101" t="s">
        <v>18</v>
      </c>
      <c r="D46" s="13"/>
      <c r="E46" s="14"/>
      <c r="F46" s="15">
        <v>40000</v>
      </c>
      <c r="G46" s="60">
        <v>40000</v>
      </c>
      <c r="H46" s="27">
        <v>38478</v>
      </c>
      <c r="I46" s="189">
        <v>40000</v>
      </c>
      <c r="J46" s="87">
        <v>40000</v>
      </c>
      <c r="K46" s="68"/>
      <c r="N46" s="70"/>
    </row>
    <row r="47" spans="2:14" s="63" customFormat="1" ht="14.1" customHeight="1" x14ac:dyDescent="0.2">
      <c r="B47" s="56"/>
      <c r="C47" s="100" t="s">
        <v>19</v>
      </c>
      <c r="D47" s="16"/>
      <c r="E47" s="19"/>
      <c r="F47" s="18"/>
      <c r="G47" s="76"/>
      <c r="H47" s="26"/>
      <c r="I47" s="90"/>
      <c r="J47" s="86"/>
      <c r="K47" s="68"/>
      <c r="N47" s="70"/>
    </row>
    <row r="48" spans="2:14" s="63" customFormat="1" ht="14.1" customHeight="1" thickBot="1" x14ac:dyDescent="0.25">
      <c r="B48" s="56"/>
      <c r="C48" s="101" t="s">
        <v>20</v>
      </c>
      <c r="D48" s="13"/>
      <c r="E48" s="14"/>
      <c r="F48" s="15">
        <v>160000</v>
      </c>
      <c r="G48" s="60">
        <v>178400</v>
      </c>
      <c r="H48" s="27">
        <v>127978.5</v>
      </c>
      <c r="I48" s="189">
        <v>178000</v>
      </c>
      <c r="J48" s="87">
        <v>180000</v>
      </c>
      <c r="K48" s="68"/>
      <c r="N48" s="70"/>
    </row>
    <row r="49" spans="2:15" s="63" customFormat="1" ht="14.1" customHeight="1" x14ac:dyDescent="0.2">
      <c r="B49" s="56"/>
      <c r="C49" s="100" t="s">
        <v>21</v>
      </c>
      <c r="D49" s="16"/>
      <c r="E49" s="19"/>
      <c r="F49" s="18"/>
      <c r="G49" s="75"/>
      <c r="H49" s="26"/>
      <c r="I49" s="90"/>
      <c r="J49" s="86"/>
      <c r="K49" s="68"/>
      <c r="N49" s="70"/>
    </row>
    <row r="50" spans="2:15" s="63" customFormat="1" ht="14.1" customHeight="1" thickBot="1" x14ac:dyDescent="0.25">
      <c r="B50" s="56"/>
      <c r="C50" s="101" t="s">
        <v>22</v>
      </c>
      <c r="D50" s="13"/>
      <c r="E50" s="14"/>
      <c r="F50" s="15">
        <v>300</v>
      </c>
      <c r="G50" s="77">
        <v>300</v>
      </c>
      <c r="H50" s="96">
        <v>0</v>
      </c>
      <c r="I50" s="190">
        <v>0</v>
      </c>
      <c r="J50" s="87">
        <v>300</v>
      </c>
      <c r="K50" s="68"/>
      <c r="N50" s="70"/>
    </row>
    <row r="51" spans="2:15" s="63" customFormat="1" ht="14.1" customHeight="1" x14ac:dyDescent="0.2">
      <c r="B51" s="56"/>
      <c r="C51" s="100" t="s">
        <v>23</v>
      </c>
      <c r="D51" s="16"/>
      <c r="E51" s="17"/>
      <c r="F51" s="18"/>
      <c r="G51" s="76"/>
      <c r="H51" s="26"/>
      <c r="I51" s="90"/>
      <c r="J51" s="86"/>
      <c r="K51" s="68"/>
      <c r="N51" s="70"/>
    </row>
    <row r="52" spans="2:15" s="63" customFormat="1" ht="14.1" customHeight="1" thickBot="1" x14ac:dyDescent="0.25">
      <c r="B52" s="56"/>
      <c r="C52" s="101" t="s">
        <v>24</v>
      </c>
      <c r="D52" s="13"/>
      <c r="E52" s="14"/>
      <c r="F52" s="15">
        <v>4300</v>
      </c>
      <c r="G52" s="60">
        <v>4300</v>
      </c>
      <c r="H52" s="27">
        <v>125</v>
      </c>
      <c r="I52" s="189">
        <v>125</v>
      </c>
      <c r="J52" s="87">
        <v>4300</v>
      </c>
      <c r="K52" s="68"/>
      <c r="N52" s="70"/>
    </row>
    <row r="53" spans="2:15" s="63" customFormat="1" ht="14.1" customHeight="1" x14ac:dyDescent="0.2">
      <c r="B53" s="56"/>
      <c r="C53" s="103" t="s">
        <v>25</v>
      </c>
      <c r="D53" s="20"/>
      <c r="E53" s="21"/>
      <c r="F53" s="18"/>
      <c r="G53" s="76"/>
      <c r="H53" s="26"/>
      <c r="I53" s="90"/>
      <c r="J53" s="86"/>
      <c r="K53" s="68"/>
      <c r="N53" s="70"/>
    </row>
    <row r="54" spans="2:15" s="63" customFormat="1" ht="14.1" customHeight="1" thickBot="1" x14ac:dyDescent="0.25">
      <c r="B54" s="56"/>
      <c r="C54" s="101" t="s">
        <v>26</v>
      </c>
      <c r="D54" s="13"/>
      <c r="E54" s="14"/>
      <c r="F54" s="15">
        <v>4000</v>
      </c>
      <c r="G54" s="60">
        <v>4000</v>
      </c>
      <c r="H54" s="27">
        <v>2757.73</v>
      </c>
      <c r="I54" s="189">
        <v>2757</v>
      </c>
      <c r="J54" s="87">
        <v>5000</v>
      </c>
      <c r="K54" s="68"/>
      <c r="N54" s="70"/>
    </row>
    <row r="55" spans="2:15" s="63" customFormat="1" ht="14.1" customHeight="1" x14ac:dyDescent="0.2">
      <c r="B55" s="56"/>
      <c r="C55" s="100" t="s">
        <v>27</v>
      </c>
      <c r="D55" s="16"/>
      <c r="E55" s="17"/>
      <c r="F55" s="18"/>
      <c r="G55" s="76"/>
      <c r="H55" s="26"/>
      <c r="I55" s="90"/>
      <c r="J55" s="86"/>
      <c r="K55" s="68"/>
      <c r="N55" s="70"/>
    </row>
    <row r="56" spans="2:15" s="63" customFormat="1" ht="14.1" customHeight="1" thickBot="1" x14ac:dyDescent="0.25">
      <c r="B56" s="56"/>
      <c r="C56" s="101" t="s">
        <v>28</v>
      </c>
      <c r="D56" s="13"/>
      <c r="E56" s="14"/>
      <c r="F56" s="15">
        <v>250000</v>
      </c>
      <c r="G56" s="77">
        <v>250000</v>
      </c>
      <c r="H56" s="96">
        <v>0</v>
      </c>
      <c r="I56" s="190">
        <v>250000</v>
      </c>
      <c r="J56" s="87">
        <v>250000</v>
      </c>
      <c r="K56" s="68"/>
      <c r="N56" s="70"/>
    </row>
    <row r="57" spans="2:15" s="63" customFormat="1" ht="14.1" customHeight="1" thickBot="1" x14ac:dyDescent="0.25">
      <c r="B57" s="56"/>
      <c r="C57" s="104" t="s">
        <v>156</v>
      </c>
      <c r="D57" s="61"/>
      <c r="E57" s="62"/>
      <c r="F57" s="22">
        <v>11945900</v>
      </c>
      <c r="G57" s="97">
        <v>12615681.24</v>
      </c>
      <c r="H57" s="98">
        <v>9940422.1800000016</v>
      </c>
      <c r="I57" s="89">
        <f>SUM(I22:I56)</f>
        <v>12648909.335999999</v>
      </c>
      <c r="J57" s="89">
        <f>SUM(J22:J56)</f>
        <v>12505050</v>
      </c>
      <c r="K57" s="68"/>
      <c r="N57" s="70"/>
    </row>
    <row r="58" spans="2:15" s="63" customFormat="1" ht="14.1" customHeight="1" x14ac:dyDescent="0.2">
      <c r="B58" s="56"/>
      <c r="C58" s="106"/>
      <c r="D58" s="107"/>
      <c r="E58" s="108"/>
      <c r="F58" s="109"/>
      <c r="G58" s="110"/>
      <c r="H58" s="110"/>
      <c r="I58" s="111"/>
      <c r="J58" s="111"/>
      <c r="K58" s="68"/>
      <c r="N58" s="70"/>
    </row>
    <row r="59" spans="2:15" s="57" customFormat="1" ht="12" x14ac:dyDescent="0.25">
      <c r="B59" s="56"/>
      <c r="C59" s="210" t="s">
        <v>174</v>
      </c>
      <c r="D59" s="210"/>
      <c r="E59" s="210"/>
      <c r="I59" s="94"/>
      <c r="J59" s="94"/>
      <c r="O59" s="66"/>
    </row>
    <row r="60" spans="2:15" s="57" customFormat="1" ht="12" thickBot="1" x14ac:dyDescent="0.25">
      <c r="B60" s="56"/>
      <c r="I60" s="94"/>
      <c r="J60" s="94"/>
      <c r="O60" s="66"/>
    </row>
    <row r="61" spans="2:15" s="57" customFormat="1" ht="18.75" customHeight="1" thickBot="1" x14ac:dyDescent="0.25">
      <c r="B61" s="56"/>
      <c r="C61" s="202" t="s">
        <v>162</v>
      </c>
      <c r="D61" s="203"/>
      <c r="E61" s="204"/>
      <c r="F61" s="119" t="s">
        <v>164</v>
      </c>
      <c r="G61" s="208" t="s">
        <v>163</v>
      </c>
      <c r="H61" s="209"/>
      <c r="I61" s="121" t="s">
        <v>87</v>
      </c>
      <c r="J61" s="186" t="s">
        <v>168</v>
      </c>
      <c r="K61" s="68"/>
      <c r="L61" s="63"/>
      <c r="N61" s="66"/>
    </row>
    <row r="62" spans="2:15" s="63" customFormat="1" ht="37.5" customHeight="1" thickBot="1" x14ac:dyDescent="0.25">
      <c r="B62" s="56"/>
      <c r="C62" s="205"/>
      <c r="D62" s="206"/>
      <c r="E62" s="207"/>
      <c r="F62" s="3" t="s">
        <v>69</v>
      </c>
      <c r="G62" s="6" t="s">
        <v>68</v>
      </c>
      <c r="H62" s="7" t="s">
        <v>88</v>
      </c>
      <c r="I62" s="187" t="s">
        <v>89</v>
      </c>
      <c r="J62" s="92" t="s">
        <v>90</v>
      </c>
      <c r="K62" s="68"/>
      <c r="N62" s="70"/>
    </row>
    <row r="63" spans="2:15" s="63" customFormat="1" ht="14.1" customHeight="1" thickBot="1" x14ac:dyDescent="0.3">
      <c r="B63" s="56"/>
      <c r="C63" s="101" t="s">
        <v>178</v>
      </c>
      <c r="D63" s="13"/>
      <c r="E63" s="14"/>
      <c r="F63" s="15">
        <v>30730</v>
      </c>
      <c r="G63" s="60">
        <v>30730</v>
      </c>
      <c r="H63" s="27">
        <v>19932</v>
      </c>
      <c r="I63" s="189">
        <v>41416</v>
      </c>
      <c r="J63" s="87">
        <v>55500</v>
      </c>
      <c r="K63" s="68"/>
      <c r="M63" s="191"/>
      <c r="N63" s="70"/>
    </row>
    <row r="64" spans="2:15" s="63" customFormat="1" ht="14.1" customHeight="1" x14ac:dyDescent="0.25">
      <c r="B64" s="56"/>
      <c r="C64" s="100" t="s">
        <v>1</v>
      </c>
      <c r="D64" s="16"/>
      <c r="E64" s="17"/>
      <c r="F64" s="18"/>
      <c r="G64" s="76"/>
      <c r="H64" s="26"/>
      <c r="I64" s="90"/>
      <c r="J64" s="86"/>
      <c r="K64" s="68"/>
      <c r="M64" s="191"/>
      <c r="N64" s="70"/>
    </row>
    <row r="65" spans="2:14" s="63" customFormat="1" ht="14.1" customHeight="1" thickBot="1" x14ac:dyDescent="0.3">
      <c r="B65" s="56"/>
      <c r="C65" s="101" t="s">
        <v>2</v>
      </c>
      <c r="D65" s="13"/>
      <c r="E65" s="14"/>
      <c r="F65" s="15">
        <v>11000</v>
      </c>
      <c r="G65" s="60">
        <v>11000</v>
      </c>
      <c r="H65" s="27">
        <v>525</v>
      </c>
      <c r="I65" s="189">
        <v>525</v>
      </c>
      <c r="J65" s="87">
        <v>11000</v>
      </c>
      <c r="K65" s="68"/>
      <c r="M65" s="191"/>
      <c r="N65" s="70"/>
    </row>
    <row r="66" spans="2:14" s="63" customFormat="1" ht="14.1" customHeight="1" x14ac:dyDescent="0.25">
      <c r="B66" s="56"/>
      <c r="C66" s="100" t="s">
        <v>31</v>
      </c>
      <c r="D66" s="16"/>
      <c r="E66" s="17"/>
      <c r="F66" s="18"/>
      <c r="G66" s="76"/>
      <c r="H66" s="26"/>
      <c r="I66" s="90"/>
      <c r="J66" s="86"/>
      <c r="K66" s="68"/>
      <c r="M66" s="191"/>
      <c r="N66" s="70"/>
    </row>
    <row r="67" spans="2:14" s="63" customFormat="1" ht="14.1" customHeight="1" thickBot="1" x14ac:dyDescent="0.3">
      <c r="B67" s="56"/>
      <c r="C67" s="101" t="s">
        <v>32</v>
      </c>
      <c r="D67" s="13"/>
      <c r="E67" s="14"/>
      <c r="F67" s="15">
        <v>184500</v>
      </c>
      <c r="G67" s="60">
        <v>184500</v>
      </c>
      <c r="H67" s="27">
        <v>62485</v>
      </c>
      <c r="I67" s="189">
        <v>91395</v>
      </c>
      <c r="J67" s="87">
        <v>84500</v>
      </c>
      <c r="K67" s="68"/>
      <c r="M67" s="191"/>
      <c r="N67" s="70"/>
    </row>
    <row r="68" spans="2:14" s="63" customFormat="1" ht="14.1" customHeight="1" x14ac:dyDescent="0.25">
      <c r="B68" s="56"/>
      <c r="C68" s="100" t="s">
        <v>33</v>
      </c>
      <c r="D68" s="16"/>
      <c r="E68" s="17"/>
      <c r="F68" s="18"/>
      <c r="G68" s="76"/>
      <c r="H68" s="26"/>
      <c r="I68" s="90"/>
      <c r="J68" s="86"/>
      <c r="K68" s="68"/>
      <c r="M68" s="191"/>
      <c r="N68" s="70"/>
    </row>
    <row r="69" spans="2:14" s="63" customFormat="1" ht="14.1" customHeight="1" thickBot="1" x14ac:dyDescent="0.3">
      <c r="B69" s="56"/>
      <c r="C69" s="101" t="s">
        <v>34</v>
      </c>
      <c r="D69" s="13"/>
      <c r="E69" s="14"/>
      <c r="F69" s="15">
        <v>103000</v>
      </c>
      <c r="G69" s="60">
        <v>148000</v>
      </c>
      <c r="H69" s="27">
        <v>49545</v>
      </c>
      <c r="I69" s="189">
        <v>189481</v>
      </c>
      <c r="J69" s="87">
        <v>451000</v>
      </c>
      <c r="K69" s="68"/>
      <c r="M69" s="191"/>
      <c r="N69" s="70"/>
    </row>
    <row r="70" spans="2:14" s="63" customFormat="1" ht="14.1" customHeight="1" x14ac:dyDescent="0.25">
      <c r="B70" s="56"/>
      <c r="C70" s="100" t="s">
        <v>35</v>
      </c>
      <c r="D70" s="16"/>
      <c r="E70" s="17"/>
      <c r="F70" s="18"/>
      <c r="G70" s="76"/>
      <c r="H70" s="26"/>
      <c r="I70" s="90"/>
      <c r="J70" s="86"/>
      <c r="K70" s="68"/>
      <c r="M70" s="191"/>
      <c r="N70" s="70"/>
    </row>
    <row r="71" spans="2:14" s="63" customFormat="1" ht="14.1" customHeight="1" thickBot="1" x14ac:dyDescent="0.25">
      <c r="B71" s="56"/>
      <c r="C71" s="101" t="s">
        <v>36</v>
      </c>
      <c r="D71" s="13"/>
      <c r="E71" s="14"/>
      <c r="F71" s="15">
        <v>20000</v>
      </c>
      <c r="G71" s="60">
        <v>20000</v>
      </c>
      <c r="H71" s="27">
        <v>919</v>
      </c>
      <c r="I71" s="189">
        <v>919</v>
      </c>
      <c r="J71" s="87">
        <v>1000</v>
      </c>
      <c r="K71" s="68"/>
      <c r="N71" s="70"/>
    </row>
    <row r="72" spans="2:14" s="63" customFormat="1" ht="14.1" customHeight="1" x14ac:dyDescent="0.2">
      <c r="B72" s="56"/>
      <c r="C72" s="100" t="s">
        <v>37</v>
      </c>
      <c r="D72" s="16"/>
      <c r="E72" s="17"/>
      <c r="F72" s="18"/>
      <c r="G72" s="76"/>
      <c r="H72" s="26"/>
      <c r="I72" s="90"/>
      <c r="J72" s="86"/>
      <c r="K72" s="68"/>
      <c r="N72" s="70"/>
    </row>
    <row r="73" spans="2:14" s="63" customFormat="1" ht="14.1" customHeight="1" thickBot="1" x14ac:dyDescent="0.25">
      <c r="B73" s="56"/>
      <c r="C73" s="101" t="s">
        <v>38</v>
      </c>
      <c r="D73" s="13"/>
      <c r="E73" s="14"/>
      <c r="F73" s="15">
        <v>3000</v>
      </c>
      <c r="G73" s="60">
        <v>3000</v>
      </c>
      <c r="H73" s="27">
        <v>3000</v>
      </c>
      <c r="I73" s="189">
        <v>3000</v>
      </c>
      <c r="J73" s="87">
        <v>3000</v>
      </c>
      <c r="K73" s="68"/>
      <c r="N73" s="70"/>
    </row>
    <row r="74" spans="2:14" s="63" customFormat="1" ht="14.1" customHeight="1" x14ac:dyDescent="0.2">
      <c r="B74" s="56"/>
      <c r="C74" s="100" t="s">
        <v>3</v>
      </c>
      <c r="D74" s="16"/>
      <c r="E74" s="17"/>
      <c r="F74" s="18"/>
      <c r="G74" s="76"/>
      <c r="H74" s="26"/>
      <c r="I74" s="90"/>
      <c r="J74" s="86"/>
      <c r="K74" s="68"/>
      <c r="N74" s="70"/>
    </row>
    <row r="75" spans="2:14" s="63" customFormat="1" ht="14.1" customHeight="1" thickBot="1" x14ac:dyDescent="0.25">
      <c r="B75" s="56"/>
      <c r="C75" s="101" t="s">
        <v>4</v>
      </c>
      <c r="D75" s="13"/>
      <c r="E75" s="14"/>
      <c r="F75" s="15">
        <v>400000</v>
      </c>
      <c r="G75" s="60">
        <v>600000</v>
      </c>
      <c r="H75" s="27">
        <v>336029.1</v>
      </c>
      <c r="I75" s="189">
        <v>479138</v>
      </c>
      <c r="J75" s="87">
        <v>602000</v>
      </c>
      <c r="K75" s="68"/>
      <c r="N75" s="70"/>
    </row>
    <row r="76" spans="2:14" s="63" customFormat="1" ht="14.1" customHeight="1" x14ac:dyDescent="0.2">
      <c r="B76" s="56"/>
      <c r="C76" s="100" t="s">
        <v>39</v>
      </c>
      <c r="D76" s="16"/>
      <c r="E76" s="17"/>
      <c r="F76" s="18"/>
      <c r="G76" s="76"/>
      <c r="H76" s="26"/>
      <c r="I76" s="90"/>
      <c r="J76" s="86"/>
      <c r="K76" s="68"/>
      <c r="N76" s="70"/>
    </row>
    <row r="77" spans="2:14" s="63" customFormat="1" ht="14.1" customHeight="1" thickBot="1" x14ac:dyDescent="0.25">
      <c r="B77" s="56"/>
      <c r="C77" s="101" t="s">
        <v>40</v>
      </c>
      <c r="D77" s="13"/>
      <c r="E77" s="14"/>
      <c r="F77" s="15">
        <v>300000</v>
      </c>
      <c r="G77" s="60">
        <v>395000</v>
      </c>
      <c r="H77" s="27">
        <v>170805.03</v>
      </c>
      <c r="I77" s="189">
        <v>200000</v>
      </c>
      <c r="J77" s="87">
        <v>350000</v>
      </c>
      <c r="K77" s="68"/>
      <c r="N77" s="70"/>
    </row>
    <row r="78" spans="2:14" s="63" customFormat="1" ht="14.1" customHeight="1" x14ac:dyDescent="0.2">
      <c r="B78" s="56"/>
      <c r="C78" s="100" t="s">
        <v>41</v>
      </c>
      <c r="D78" s="16"/>
      <c r="E78" s="17"/>
      <c r="F78" s="18"/>
      <c r="G78" s="76"/>
      <c r="H78" s="26"/>
      <c r="I78" s="90"/>
      <c r="J78" s="86"/>
      <c r="K78" s="68"/>
      <c r="N78" s="70"/>
    </row>
    <row r="79" spans="2:14" s="63" customFormat="1" ht="14.1" customHeight="1" thickBot="1" x14ac:dyDescent="0.25">
      <c r="B79" s="56"/>
      <c r="C79" s="101" t="s">
        <v>42</v>
      </c>
      <c r="D79" s="13"/>
      <c r="E79" s="14"/>
      <c r="F79" s="15">
        <v>10000</v>
      </c>
      <c r="G79" s="60">
        <v>10000</v>
      </c>
      <c r="H79" s="27">
        <v>0</v>
      </c>
      <c r="I79" s="189">
        <v>0</v>
      </c>
      <c r="J79" s="87">
        <v>20000</v>
      </c>
      <c r="K79" s="68"/>
      <c r="N79" s="70"/>
    </row>
    <row r="80" spans="2:14" s="63" customFormat="1" ht="14.1" customHeight="1" x14ac:dyDescent="0.2">
      <c r="B80" s="56"/>
      <c r="C80" s="100" t="s">
        <v>5</v>
      </c>
      <c r="D80" s="16"/>
      <c r="E80" s="17"/>
      <c r="F80" s="18"/>
      <c r="G80" s="76"/>
      <c r="H80" s="26"/>
      <c r="I80" s="90"/>
      <c r="J80" s="86"/>
      <c r="K80" s="68"/>
      <c r="N80" s="70"/>
    </row>
    <row r="81" spans="2:14" s="63" customFormat="1" ht="14.1" customHeight="1" thickBot="1" x14ac:dyDescent="0.25">
      <c r="B81" s="56"/>
      <c r="C81" s="101" t="s">
        <v>6</v>
      </c>
      <c r="D81" s="13"/>
      <c r="E81" s="14"/>
      <c r="F81" s="15">
        <v>12000</v>
      </c>
      <c r="G81" s="60">
        <v>12000</v>
      </c>
      <c r="H81" s="27">
        <v>3499</v>
      </c>
      <c r="I81" s="189">
        <v>3499</v>
      </c>
      <c r="J81" s="87">
        <v>10000</v>
      </c>
      <c r="K81" s="68"/>
      <c r="N81" s="70"/>
    </row>
    <row r="82" spans="2:14" s="63" customFormat="1" ht="14.1" customHeight="1" x14ac:dyDescent="0.2">
      <c r="B82" s="56"/>
      <c r="C82" s="100" t="s">
        <v>43</v>
      </c>
      <c r="D82" s="16"/>
      <c r="E82" s="17"/>
      <c r="F82" s="18"/>
      <c r="G82" s="76"/>
      <c r="H82" s="26"/>
      <c r="I82" s="90"/>
      <c r="J82" s="86"/>
      <c r="K82" s="68"/>
      <c r="N82" s="70"/>
    </row>
    <row r="83" spans="2:14" s="63" customFormat="1" ht="14.1" customHeight="1" thickBot="1" x14ac:dyDescent="0.25">
      <c r="B83" s="56"/>
      <c r="C83" s="101" t="s">
        <v>44</v>
      </c>
      <c r="D83" s="13"/>
      <c r="E83" s="14"/>
      <c r="F83" s="15">
        <v>1010000</v>
      </c>
      <c r="G83" s="60">
        <v>4738186.3599999994</v>
      </c>
      <c r="H83" s="27">
        <v>3773156.85</v>
      </c>
      <c r="I83" s="189">
        <v>4597501</v>
      </c>
      <c r="J83" s="87">
        <v>1130000</v>
      </c>
      <c r="K83" s="68"/>
      <c r="N83" s="70"/>
    </row>
    <row r="84" spans="2:14" s="63" customFormat="1" ht="14.1" customHeight="1" x14ac:dyDescent="0.2">
      <c r="B84" s="56"/>
      <c r="C84" s="100" t="s">
        <v>45</v>
      </c>
      <c r="D84" s="16"/>
      <c r="E84" s="17"/>
      <c r="F84" s="18"/>
      <c r="G84" s="76"/>
      <c r="H84" s="26"/>
      <c r="I84" s="90"/>
      <c r="J84" s="86"/>
      <c r="K84" s="68"/>
      <c r="N84" s="70"/>
    </row>
    <row r="85" spans="2:14" s="63" customFormat="1" ht="14.1" customHeight="1" thickBot="1" x14ac:dyDescent="0.25">
      <c r="B85" s="56"/>
      <c r="C85" s="101" t="s">
        <v>46</v>
      </c>
      <c r="D85" s="13"/>
      <c r="E85" s="14"/>
      <c r="F85" s="15">
        <v>55000</v>
      </c>
      <c r="G85" s="60">
        <v>103906</v>
      </c>
      <c r="H85" s="27">
        <v>57940</v>
      </c>
      <c r="I85" s="189">
        <v>62755</v>
      </c>
      <c r="J85" s="87">
        <v>75000</v>
      </c>
      <c r="K85" s="68"/>
      <c r="N85" s="70"/>
    </row>
    <row r="86" spans="2:14" s="63" customFormat="1" ht="14.1" customHeight="1" x14ac:dyDescent="0.2">
      <c r="B86" s="56"/>
      <c r="C86" s="100" t="s">
        <v>7</v>
      </c>
      <c r="D86" s="16"/>
      <c r="E86" s="17"/>
      <c r="F86" s="18"/>
      <c r="G86" s="76"/>
      <c r="H86" s="26"/>
      <c r="I86" s="90"/>
      <c r="J86" s="86"/>
      <c r="K86" s="68"/>
      <c r="N86" s="70"/>
    </row>
    <row r="87" spans="2:14" s="63" customFormat="1" ht="14.1" customHeight="1" thickBot="1" x14ac:dyDescent="0.25">
      <c r="B87" s="56"/>
      <c r="C87" s="101" t="s">
        <v>8</v>
      </c>
      <c r="D87" s="13"/>
      <c r="E87" s="14"/>
      <c r="F87" s="15">
        <v>255000</v>
      </c>
      <c r="G87" s="60">
        <v>155000</v>
      </c>
      <c r="H87" s="27">
        <v>12092</v>
      </c>
      <c r="I87" s="189">
        <v>12092</v>
      </c>
      <c r="J87" s="87">
        <v>155000</v>
      </c>
      <c r="K87" s="68"/>
      <c r="N87" s="70"/>
    </row>
    <row r="88" spans="2:14" s="63" customFormat="1" ht="14.1" customHeight="1" x14ac:dyDescent="0.2">
      <c r="B88" s="56"/>
      <c r="C88" s="102" t="s">
        <v>47</v>
      </c>
      <c r="D88" s="25"/>
      <c r="E88" s="12"/>
      <c r="F88" s="11"/>
      <c r="G88" s="75"/>
      <c r="H88" s="26"/>
      <c r="I88" s="90"/>
      <c r="J88" s="86"/>
      <c r="K88" s="68"/>
      <c r="N88" s="70"/>
    </row>
    <row r="89" spans="2:14" s="63" customFormat="1" ht="14.1" customHeight="1" thickBot="1" x14ac:dyDescent="0.25">
      <c r="B89" s="56"/>
      <c r="C89" s="101" t="s">
        <v>48</v>
      </c>
      <c r="D89" s="13"/>
      <c r="E89" s="14"/>
      <c r="F89" s="15">
        <v>26000</v>
      </c>
      <c r="G89" s="60">
        <v>46000</v>
      </c>
      <c r="H89" s="27">
        <v>23191</v>
      </c>
      <c r="I89" s="189">
        <v>24916</v>
      </c>
      <c r="J89" s="87">
        <v>36000</v>
      </c>
      <c r="K89" s="68"/>
      <c r="N89" s="70"/>
    </row>
    <row r="90" spans="2:14" s="63" customFormat="1" ht="14.1" customHeight="1" x14ac:dyDescent="0.2">
      <c r="B90" s="56"/>
      <c r="C90" s="100" t="s">
        <v>49</v>
      </c>
      <c r="D90" s="16"/>
      <c r="E90" s="17"/>
      <c r="F90" s="18"/>
      <c r="G90" s="76"/>
      <c r="H90" s="26"/>
      <c r="I90" s="90"/>
      <c r="J90" s="86"/>
      <c r="K90" s="68"/>
      <c r="N90" s="70"/>
    </row>
    <row r="91" spans="2:14" s="63" customFormat="1" ht="14.1" customHeight="1" thickBot="1" x14ac:dyDescent="0.25">
      <c r="B91" s="56"/>
      <c r="C91" s="101" t="s">
        <v>50</v>
      </c>
      <c r="D91" s="13"/>
      <c r="E91" s="14"/>
      <c r="F91" s="15">
        <v>50000</v>
      </c>
      <c r="G91" s="60">
        <v>50000</v>
      </c>
      <c r="H91" s="27">
        <v>50000</v>
      </c>
      <c r="I91" s="189">
        <v>50000</v>
      </c>
      <c r="J91" s="87">
        <v>50000</v>
      </c>
      <c r="K91" s="68"/>
      <c r="N91" s="70"/>
    </row>
    <row r="92" spans="2:14" s="63" customFormat="1" ht="14.1" customHeight="1" x14ac:dyDescent="0.2">
      <c r="B92" s="56"/>
      <c r="C92" s="100" t="s">
        <v>11</v>
      </c>
      <c r="D92" s="16"/>
      <c r="E92" s="17"/>
      <c r="F92" s="18"/>
      <c r="G92" s="76"/>
      <c r="H92" s="26"/>
      <c r="I92" s="90"/>
      <c r="J92" s="86"/>
      <c r="K92" s="68"/>
      <c r="N92" s="70"/>
    </row>
    <row r="93" spans="2:14" s="63" customFormat="1" ht="14.1" customHeight="1" thickBot="1" x14ac:dyDescent="0.25">
      <c r="B93" s="56"/>
      <c r="C93" s="101" t="s">
        <v>12</v>
      </c>
      <c r="D93" s="13"/>
      <c r="E93" s="14"/>
      <c r="F93" s="15">
        <v>195000</v>
      </c>
      <c r="G93" s="60">
        <v>495000</v>
      </c>
      <c r="H93" s="27">
        <v>342797.03</v>
      </c>
      <c r="I93" s="189">
        <v>342797.03</v>
      </c>
      <c r="J93" s="87">
        <v>185000</v>
      </c>
      <c r="K93" s="68"/>
      <c r="N93" s="70"/>
    </row>
    <row r="94" spans="2:14" s="63" customFormat="1" ht="14.1" customHeight="1" x14ac:dyDescent="0.2">
      <c r="B94" s="56"/>
      <c r="C94" s="100" t="s">
        <v>13</v>
      </c>
      <c r="D94" s="16"/>
      <c r="E94" s="17"/>
      <c r="F94" s="18"/>
      <c r="G94" s="76"/>
      <c r="H94" s="26"/>
      <c r="I94" s="90"/>
      <c r="J94" s="86"/>
      <c r="K94" s="68"/>
      <c r="N94" s="70"/>
    </row>
    <row r="95" spans="2:14" s="63" customFormat="1" ht="14.1" customHeight="1" thickBot="1" x14ac:dyDescent="0.25">
      <c r="B95" s="56"/>
      <c r="C95" s="101" t="s">
        <v>14</v>
      </c>
      <c r="D95" s="13"/>
      <c r="E95" s="14"/>
      <c r="F95" s="15">
        <v>10000</v>
      </c>
      <c r="G95" s="60">
        <v>64000</v>
      </c>
      <c r="H95" s="27">
        <v>4587</v>
      </c>
      <c r="I95" s="189">
        <v>33627</v>
      </c>
      <c r="J95" s="87">
        <v>20000</v>
      </c>
      <c r="K95" s="68"/>
      <c r="N95" s="70"/>
    </row>
    <row r="96" spans="2:14" s="63" customFormat="1" ht="14.1" customHeight="1" x14ac:dyDescent="0.2">
      <c r="B96" s="56"/>
      <c r="C96" s="102" t="s">
        <v>181</v>
      </c>
      <c r="D96" s="71"/>
      <c r="E96" s="199"/>
      <c r="F96" s="18"/>
      <c r="G96" s="76"/>
      <c r="H96" s="197"/>
      <c r="I96" s="200"/>
      <c r="J96" s="198"/>
      <c r="K96" s="68"/>
      <c r="N96" s="70"/>
    </row>
    <row r="97" spans="2:14" s="63" customFormat="1" ht="14.1" customHeight="1" thickBot="1" x14ac:dyDescent="0.25">
      <c r="B97" s="56"/>
      <c r="C97" s="102" t="s">
        <v>182</v>
      </c>
      <c r="D97" s="71"/>
      <c r="E97" s="201"/>
      <c r="F97" s="15"/>
      <c r="G97" s="60"/>
      <c r="H97" s="27"/>
      <c r="I97" s="189">
        <v>9922</v>
      </c>
      <c r="J97" s="87">
        <v>400000</v>
      </c>
      <c r="K97" s="68"/>
      <c r="N97" s="70"/>
    </row>
    <row r="98" spans="2:14" s="63" customFormat="1" ht="14.1" customHeight="1" x14ac:dyDescent="0.2">
      <c r="B98" s="56"/>
      <c r="C98" s="100" t="s">
        <v>15</v>
      </c>
      <c r="D98" s="16"/>
      <c r="E98" s="12"/>
      <c r="F98" s="11"/>
      <c r="G98" s="75"/>
      <c r="H98" s="26"/>
      <c r="I98" s="90"/>
      <c r="J98" s="86"/>
      <c r="K98" s="68"/>
      <c r="N98" s="70"/>
    </row>
    <row r="99" spans="2:14" s="63" customFormat="1" ht="14.1" customHeight="1" thickBot="1" x14ac:dyDescent="0.25">
      <c r="B99" s="56"/>
      <c r="C99" s="101" t="s">
        <v>16</v>
      </c>
      <c r="D99" s="13"/>
      <c r="E99" s="14"/>
      <c r="F99" s="15">
        <v>2139200</v>
      </c>
      <c r="G99" s="60">
        <v>2249200</v>
      </c>
      <c r="H99" s="27">
        <v>724508.67999999993</v>
      </c>
      <c r="I99" s="189">
        <v>1030203</v>
      </c>
      <c r="J99" s="87">
        <v>2016000</v>
      </c>
      <c r="K99" s="68"/>
      <c r="N99" s="70"/>
    </row>
    <row r="100" spans="2:14" s="63" customFormat="1" ht="14.1" customHeight="1" x14ac:dyDescent="0.2">
      <c r="B100" s="56"/>
      <c r="C100" s="100" t="s">
        <v>51</v>
      </c>
      <c r="D100" s="16"/>
      <c r="E100" s="17"/>
      <c r="F100" s="18"/>
      <c r="G100" s="76"/>
      <c r="H100" s="26"/>
      <c r="I100" s="90"/>
      <c r="J100" s="86"/>
      <c r="K100" s="68"/>
      <c r="N100" s="70"/>
    </row>
    <row r="101" spans="2:14" s="63" customFormat="1" ht="14.1" customHeight="1" thickBot="1" x14ac:dyDescent="0.25">
      <c r="B101" s="56"/>
      <c r="C101" s="101" t="s">
        <v>52</v>
      </c>
      <c r="D101" s="13"/>
      <c r="E101" s="14"/>
      <c r="F101" s="15">
        <v>20000</v>
      </c>
      <c r="G101" s="60">
        <v>30000</v>
      </c>
      <c r="H101" s="27">
        <v>30000</v>
      </c>
      <c r="I101" s="189">
        <v>30000</v>
      </c>
      <c r="J101" s="87">
        <v>30000</v>
      </c>
      <c r="K101" s="68"/>
      <c r="N101" s="70"/>
    </row>
    <row r="102" spans="2:14" s="63" customFormat="1" ht="14.1" customHeight="1" x14ac:dyDescent="0.2">
      <c r="B102" s="56"/>
      <c r="C102" s="100" t="s">
        <v>17</v>
      </c>
      <c r="D102" s="16"/>
      <c r="E102" s="17"/>
      <c r="F102" s="18"/>
      <c r="G102" s="76"/>
      <c r="H102" s="26"/>
      <c r="I102" s="90"/>
      <c r="J102" s="86"/>
      <c r="K102" s="68"/>
      <c r="N102" s="70"/>
    </row>
    <row r="103" spans="2:14" s="63" customFormat="1" ht="14.1" customHeight="1" thickBot="1" x14ac:dyDescent="0.25">
      <c r="B103" s="56"/>
      <c r="C103" s="101" t="s">
        <v>18</v>
      </c>
      <c r="D103" s="13"/>
      <c r="E103" s="14"/>
      <c r="F103" s="15">
        <v>480000</v>
      </c>
      <c r="G103" s="60">
        <v>480000</v>
      </c>
      <c r="H103" s="27">
        <v>368345.35</v>
      </c>
      <c r="I103" s="189">
        <v>453943</v>
      </c>
      <c r="J103" s="87">
        <v>545000</v>
      </c>
      <c r="K103" s="68"/>
      <c r="N103" s="70"/>
    </row>
    <row r="104" spans="2:14" s="63" customFormat="1" ht="14.1" customHeight="1" x14ac:dyDescent="0.2">
      <c r="B104" s="56"/>
      <c r="C104" s="100" t="s">
        <v>53</v>
      </c>
      <c r="D104" s="16"/>
      <c r="E104" s="17"/>
      <c r="F104" s="18"/>
      <c r="G104" s="76"/>
      <c r="H104" s="26"/>
      <c r="I104" s="90"/>
      <c r="J104" s="86"/>
      <c r="K104" s="68"/>
      <c r="N104" s="70"/>
    </row>
    <row r="105" spans="2:14" s="63" customFormat="1" ht="14.1" customHeight="1" thickBot="1" x14ac:dyDescent="0.25">
      <c r="B105" s="56"/>
      <c r="C105" s="101" t="s">
        <v>54</v>
      </c>
      <c r="D105" s="13"/>
      <c r="E105" s="14"/>
      <c r="F105" s="15">
        <v>240000</v>
      </c>
      <c r="G105" s="60">
        <v>240000</v>
      </c>
      <c r="H105" s="27">
        <v>22530.3</v>
      </c>
      <c r="I105" s="189">
        <v>35000</v>
      </c>
      <c r="J105" s="87">
        <v>37000</v>
      </c>
      <c r="K105" s="68"/>
      <c r="N105" s="70"/>
    </row>
    <row r="106" spans="2:14" s="63" customFormat="1" ht="14.1" customHeight="1" x14ac:dyDescent="0.2">
      <c r="B106" s="56"/>
      <c r="C106" s="103" t="s">
        <v>65</v>
      </c>
      <c r="D106" s="20"/>
      <c r="E106" s="21"/>
      <c r="F106" s="18"/>
      <c r="G106" s="76"/>
      <c r="H106" s="26"/>
      <c r="I106" s="90"/>
      <c r="J106" s="86"/>
      <c r="K106" s="68"/>
      <c r="N106" s="70"/>
    </row>
    <row r="107" spans="2:14" s="63" customFormat="1" ht="14.1" customHeight="1" thickBot="1" x14ac:dyDescent="0.25">
      <c r="B107" s="56"/>
      <c r="C107" s="101" t="s">
        <v>64</v>
      </c>
      <c r="D107" s="13"/>
      <c r="E107" s="14"/>
      <c r="F107" s="15">
        <v>40000</v>
      </c>
      <c r="G107" s="60">
        <v>40000</v>
      </c>
      <c r="H107" s="27">
        <v>39204</v>
      </c>
      <c r="I107" s="189">
        <v>39204</v>
      </c>
      <c r="J107" s="87">
        <v>40000</v>
      </c>
      <c r="K107" s="68"/>
      <c r="N107" s="70"/>
    </row>
    <row r="108" spans="2:14" s="63" customFormat="1" ht="14.1" customHeight="1" x14ac:dyDescent="0.2">
      <c r="B108" s="56"/>
      <c r="C108" s="100" t="s">
        <v>55</v>
      </c>
      <c r="D108" s="16"/>
      <c r="E108" s="19"/>
      <c r="F108" s="18"/>
      <c r="G108" s="76"/>
      <c r="H108" s="26"/>
      <c r="I108" s="90"/>
      <c r="J108" s="86"/>
      <c r="K108" s="68"/>
      <c r="N108" s="70"/>
    </row>
    <row r="109" spans="2:14" s="63" customFormat="1" ht="14.1" customHeight="1" thickBot="1" x14ac:dyDescent="0.25">
      <c r="B109" s="56"/>
      <c r="C109" s="101" t="s">
        <v>56</v>
      </c>
      <c r="D109" s="13"/>
      <c r="E109" s="14"/>
      <c r="F109" s="15">
        <v>115000</v>
      </c>
      <c r="G109" s="60">
        <v>140094</v>
      </c>
      <c r="H109" s="27">
        <v>95415.88</v>
      </c>
      <c r="I109" s="189">
        <v>140634</v>
      </c>
      <c r="J109" s="87">
        <v>650000</v>
      </c>
      <c r="K109" s="68"/>
      <c r="N109" s="70"/>
    </row>
    <row r="110" spans="2:14" s="63" customFormat="1" ht="14.1" customHeight="1" x14ac:dyDescent="0.2">
      <c r="B110" s="56"/>
      <c r="C110" s="100" t="s">
        <v>93</v>
      </c>
      <c r="D110" s="23"/>
      <c r="E110" s="24"/>
      <c r="F110" s="18"/>
      <c r="G110" s="76"/>
      <c r="H110" s="26"/>
      <c r="I110" s="90"/>
      <c r="J110" s="86"/>
      <c r="K110" s="68"/>
      <c r="N110" s="70"/>
    </row>
    <row r="111" spans="2:14" s="63" customFormat="1" ht="14.1" customHeight="1" thickBot="1" x14ac:dyDescent="0.25">
      <c r="B111" s="56"/>
      <c r="C111" s="101" t="s">
        <v>179</v>
      </c>
      <c r="D111" s="13"/>
      <c r="E111" s="14"/>
      <c r="F111" s="15">
        <v>35000</v>
      </c>
      <c r="G111" s="60">
        <v>126194.88</v>
      </c>
      <c r="H111" s="27">
        <v>78912</v>
      </c>
      <c r="I111" s="189">
        <v>107000</v>
      </c>
      <c r="J111" s="87">
        <v>110000</v>
      </c>
      <c r="K111" s="68"/>
      <c r="N111" s="70"/>
    </row>
    <row r="112" spans="2:14" s="63" customFormat="1" ht="14.1" customHeight="1" x14ac:dyDescent="0.2">
      <c r="B112" s="56"/>
      <c r="C112" s="100" t="s">
        <v>57</v>
      </c>
      <c r="D112" s="23"/>
      <c r="E112" s="24"/>
      <c r="F112" s="18"/>
      <c r="G112" s="76"/>
      <c r="H112" s="26"/>
      <c r="I112" s="90"/>
      <c r="J112" s="86"/>
      <c r="K112" s="68"/>
      <c r="N112" s="70"/>
    </row>
    <row r="113" spans="2:14" s="63" customFormat="1" ht="14.1" customHeight="1" thickBot="1" x14ac:dyDescent="0.25">
      <c r="B113" s="56"/>
      <c r="C113" s="101" t="s">
        <v>58</v>
      </c>
      <c r="D113" s="13"/>
      <c r="E113" s="14"/>
      <c r="F113" s="15">
        <v>20000</v>
      </c>
      <c r="G113" s="60">
        <v>20000</v>
      </c>
      <c r="H113" s="27">
        <v>18000</v>
      </c>
      <c r="I113" s="189">
        <v>18000</v>
      </c>
      <c r="J113" s="87">
        <v>25000</v>
      </c>
      <c r="K113" s="68"/>
      <c r="N113" s="70"/>
    </row>
    <row r="114" spans="2:14" s="63" customFormat="1" ht="14.1" customHeight="1" x14ac:dyDescent="0.2">
      <c r="B114" s="56"/>
      <c r="C114" s="100" t="s">
        <v>158</v>
      </c>
      <c r="D114" s="23"/>
      <c r="E114" s="24"/>
      <c r="F114" s="18"/>
      <c r="G114" s="76"/>
      <c r="H114" s="26"/>
      <c r="I114" s="90"/>
      <c r="J114" s="86"/>
      <c r="K114" s="68"/>
      <c r="N114" s="70"/>
    </row>
    <row r="115" spans="2:14" s="63" customFormat="1" ht="14.1" customHeight="1" thickBot="1" x14ac:dyDescent="0.25">
      <c r="B115" s="56"/>
      <c r="C115" s="101" t="s">
        <v>167</v>
      </c>
      <c r="D115" s="13"/>
      <c r="E115" s="14"/>
      <c r="F115" s="15">
        <v>10000</v>
      </c>
      <c r="G115" s="60">
        <v>10000</v>
      </c>
      <c r="H115" s="27">
        <v>0</v>
      </c>
      <c r="I115" s="189">
        <v>0</v>
      </c>
      <c r="J115" s="87">
        <v>10000</v>
      </c>
      <c r="K115" s="68"/>
      <c r="N115" s="70"/>
    </row>
    <row r="116" spans="2:14" s="63" customFormat="1" ht="14.1" customHeight="1" x14ac:dyDescent="0.2">
      <c r="B116" s="56"/>
      <c r="C116" s="95" t="s">
        <v>21</v>
      </c>
      <c r="D116" s="71"/>
      <c r="E116" s="72"/>
      <c r="F116" s="11"/>
      <c r="G116" s="75"/>
      <c r="H116" s="73"/>
      <c r="I116" s="91"/>
      <c r="J116" s="88"/>
      <c r="K116" s="68"/>
      <c r="N116" s="70"/>
    </row>
    <row r="117" spans="2:14" s="63" customFormat="1" ht="14.1" customHeight="1" thickBot="1" x14ac:dyDescent="0.25">
      <c r="B117" s="56"/>
      <c r="C117" s="101" t="s">
        <v>22</v>
      </c>
      <c r="D117" s="13"/>
      <c r="E117" s="14"/>
      <c r="F117" s="15">
        <v>1476388</v>
      </c>
      <c r="G117" s="60">
        <v>1517788</v>
      </c>
      <c r="H117" s="27">
        <v>1397365</v>
      </c>
      <c r="I117" s="189">
        <v>1478529</v>
      </c>
      <c r="J117" s="87">
        <v>352000</v>
      </c>
      <c r="K117" s="68"/>
      <c r="N117" s="70"/>
    </row>
    <row r="118" spans="2:14" s="63" customFormat="1" ht="14.1" customHeight="1" x14ac:dyDescent="0.2">
      <c r="B118" s="56"/>
      <c r="C118" s="100" t="s">
        <v>59</v>
      </c>
      <c r="D118" s="23"/>
      <c r="E118" s="24"/>
      <c r="F118" s="18"/>
      <c r="G118" s="76"/>
      <c r="H118" s="26"/>
      <c r="I118" s="90"/>
      <c r="J118" s="86"/>
      <c r="K118" s="68"/>
      <c r="N118" s="70"/>
    </row>
    <row r="119" spans="2:14" s="63" customFormat="1" ht="14.1" customHeight="1" thickBot="1" x14ac:dyDescent="0.25">
      <c r="B119" s="56"/>
      <c r="C119" s="101" t="s">
        <v>165</v>
      </c>
      <c r="D119" s="13"/>
      <c r="E119" s="14"/>
      <c r="F119" s="15">
        <v>1930000</v>
      </c>
      <c r="G119" s="60">
        <v>1930000</v>
      </c>
      <c r="H119" s="27">
        <v>876696</v>
      </c>
      <c r="I119" s="189">
        <v>1110067</v>
      </c>
      <c r="J119" s="87">
        <v>1940000</v>
      </c>
      <c r="K119" s="68"/>
    </row>
    <row r="120" spans="2:14" s="63" customFormat="1" ht="14.1" customHeight="1" x14ac:dyDescent="0.2">
      <c r="B120" s="56"/>
      <c r="C120" s="100" t="s">
        <v>159</v>
      </c>
      <c r="D120" s="23"/>
      <c r="E120" s="24"/>
      <c r="F120" s="18"/>
      <c r="G120" s="75"/>
      <c r="H120" s="26"/>
      <c r="I120" s="90"/>
      <c r="J120" s="86"/>
      <c r="K120" s="68"/>
      <c r="N120" s="70"/>
    </row>
    <row r="121" spans="2:14" s="63" customFormat="1" ht="14.1" customHeight="1" thickBot="1" x14ac:dyDescent="0.25">
      <c r="B121" s="56"/>
      <c r="C121" s="101" t="s">
        <v>166</v>
      </c>
      <c r="D121" s="9"/>
      <c r="E121" s="10"/>
      <c r="F121" s="15">
        <v>31000</v>
      </c>
      <c r="G121" s="60">
        <v>32000</v>
      </c>
      <c r="H121" s="27">
        <v>13622</v>
      </c>
      <c r="I121" s="189">
        <v>25422</v>
      </c>
      <c r="J121" s="87">
        <v>0</v>
      </c>
      <c r="K121" s="68"/>
      <c r="N121" s="70"/>
    </row>
    <row r="122" spans="2:14" s="63" customFormat="1" ht="14.1" customHeight="1" x14ac:dyDescent="0.2">
      <c r="B122" s="56"/>
      <c r="C122" s="100" t="s">
        <v>169</v>
      </c>
      <c r="D122" s="23"/>
      <c r="E122" s="24"/>
      <c r="F122" s="18"/>
      <c r="G122" s="75"/>
      <c r="H122" s="26"/>
      <c r="I122" s="90"/>
      <c r="J122" s="86"/>
      <c r="K122" s="68"/>
      <c r="N122" s="70"/>
    </row>
    <row r="123" spans="2:14" s="63" customFormat="1" ht="14.1" customHeight="1" thickBot="1" x14ac:dyDescent="0.25">
      <c r="B123" s="56"/>
      <c r="C123" s="101" t="s">
        <v>180</v>
      </c>
      <c r="D123" s="13"/>
      <c r="E123" s="14"/>
      <c r="F123" s="15"/>
      <c r="G123" s="60"/>
      <c r="H123" s="27"/>
      <c r="I123" s="189">
        <v>0</v>
      </c>
      <c r="J123" s="87">
        <v>30000</v>
      </c>
      <c r="K123" s="68"/>
      <c r="N123" s="70"/>
    </row>
    <row r="124" spans="2:14" s="63" customFormat="1" ht="14.1" customHeight="1" x14ac:dyDescent="0.2">
      <c r="B124" s="56"/>
      <c r="C124" s="100" t="s">
        <v>23</v>
      </c>
      <c r="D124" s="23"/>
      <c r="E124" s="24"/>
      <c r="F124" s="18"/>
      <c r="G124" s="76"/>
      <c r="H124" s="26"/>
      <c r="I124" s="90"/>
      <c r="J124" s="86"/>
      <c r="K124" s="68"/>
      <c r="N124" s="70"/>
    </row>
    <row r="125" spans="2:14" s="63" customFormat="1" ht="14.1" customHeight="1" thickBot="1" x14ac:dyDescent="0.25">
      <c r="B125" s="56"/>
      <c r="C125" s="101" t="s">
        <v>24</v>
      </c>
      <c r="D125" s="13"/>
      <c r="E125" s="14"/>
      <c r="F125" s="15">
        <v>2333000</v>
      </c>
      <c r="G125" s="60">
        <v>2408000</v>
      </c>
      <c r="H125" s="27">
        <v>1726787.2000000002</v>
      </c>
      <c r="I125" s="189">
        <v>2184069</v>
      </c>
      <c r="J125" s="87">
        <v>2743000</v>
      </c>
      <c r="K125" s="68"/>
      <c r="N125" s="70"/>
    </row>
    <row r="126" spans="2:14" s="63" customFormat="1" ht="14.1" customHeight="1" x14ac:dyDescent="0.2">
      <c r="B126" s="56"/>
      <c r="C126" s="100" t="s">
        <v>25</v>
      </c>
      <c r="D126" s="16"/>
      <c r="E126" s="17"/>
      <c r="F126" s="18"/>
      <c r="G126" s="76"/>
      <c r="H126" s="26"/>
      <c r="I126" s="90"/>
      <c r="J126" s="86"/>
      <c r="K126" s="68"/>
      <c r="N126" s="70"/>
    </row>
    <row r="127" spans="2:14" s="63" customFormat="1" ht="14.1" customHeight="1" thickBot="1" x14ac:dyDescent="0.25">
      <c r="B127" s="56"/>
      <c r="C127" s="101" t="s">
        <v>26</v>
      </c>
      <c r="D127" s="13"/>
      <c r="E127" s="14"/>
      <c r="F127" s="15">
        <v>13000</v>
      </c>
      <c r="G127" s="60">
        <v>18000</v>
      </c>
      <c r="H127" s="27">
        <v>14971.2</v>
      </c>
      <c r="I127" s="189">
        <v>15312</v>
      </c>
      <c r="J127" s="87">
        <v>20000</v>
      </c>
      <c r="K127" s="68"/>
      <c r="N127" s="70"/>
    </row>
    <row r="128" spans="2:14" s="63" customFormat="1" ht="14.1" customHeight="1" x14ac:dyDescent="0.2">
      <c r="B128" s="56"/>
      <c r="C128" s="100" t="s">
        <v>60</v>
      </c>
      <c r="D128" s="16"/>
      <c r="E128" s="17"/>
      <c r="F128" s="18"/>
      <c r="G128" s="76"/>
      <c r="H128" s="26"/>
      <c r="I128" s="90"/>
      <c r="J128" s="86"/>
      <c r="K128" s="68"/>
      <c r="N128" s="70"/>
    </row>
    <row r="129" spans="2:16" s="63" customFormat="1" ht="14.1" customHeight="1" thickBot="1" x14ac:dyDescent="0.25">
      <c r="B129" s="56"/>
      <c r="C129" s="101" t="s">
        <v>61</v>
      </c>
      <c r="D129" s="13"/>
      <c r="E129" s="14"/>
      <c r="F129" s="15">
        <v>30000</v>
      </c>
      <c r="G129" s="60">
        <v>40000</v>
      </c>
      <c r="H129" s="27">
        <v>37292</v>
      </c>
      <c r="I129" s="189">
        <v>37292</v>
      </c>
      <c r="J129" s="87">
        <v>40000</v>
      </c>
      <c r="K129" s="68"/>
      <c r="N129" s="70"/>
    </row>
    <row r="130" spans="2:16" s="63" customFormat="1" ht="14.1" customHeight="1" x14ac:dyDescent="0.2">
      <c r="B130" s="56"/>
      <c r="C130" s="100" t="s">
        <v>27</v>
      </c>
      <c r="D130" s="16"/>
      <c r="E130" s="17"/>
      <c r="F130" s="18"/>
      <c r="G130" s="76"/>
      <c r="H130" s="26"/>
      <c r="I130" s="90"/>
      <c r="J130" s="86"/>
      <c r="K130" s="68"/>
      <c r="N130" s="70"/>
    </row>
    <row r="131" spans="2:16" s="63" customFormat="1" ht="14.1" customHeight="1" thickBot="1" x14ac:dyDescent="0.25">
      <c r="B131" s="56"/>
      <c r="C131" s="101" t="s">
        <v>28</v>
      </c>
      <c r="D131" s="13"/>
      <c r="E131" s="14"/>
      <c r="F131" s="15">
        <v>250000</v>
      </c>
      <c r="G131" s="60">
        <v>250000</v>
      </c>
      <c r="H131" s="27">
        <v>0</v>
      </c>
      <c r="I131" s="189">
        <v>250000</v>
      </c>
      <c r="J131" s="87">
        <v>250000</v>
      </c>
      <c r="K131" s="68"/>
      <c r="N131" s="70"/>
    </row>
    <row r="132" spans="2:16" s="63" customFormat="1" ht="14.1" customHeight="1" x14ac:dyDescent="0.2">
      <c r="B132" s="56"/>
      <c r="C132" s="100" t="s">
        <v>62</v>
      </c>
      <c r="D132" s="23"/>
      <c r="E132" s="24"/>
      <c r="F132" s="18"/>
      <c r="G132" s="76"/>
      <c r="H132" s="26"/>
      <c r="I132" s="90"/>
      <c r="J132" s="86"/>
      <c r="K132" s="68"/>
      <c r="N132" s="70"/>
    </row>
    <row r="133" spans="2:16" s="63" customFormat="1" ht="14.1" customHeight="1" thickBot="1" x14ac:dyDescent="0.25">
      <c r="B133" s="56"/>
      <c r="C133" s="101" t="s">
        <v>63</v>
      </c>
      <c r="D133" s="13"/>
      <c r="E133" s="14"/>
      <c r="F133" s="15">
        <v>100000</v>
      </c>
      <c r="G133" s="60">
        <v>10000</v>
      </c>
      <c r="H133" s="27">
        <v>0</v>
      </c>
      <c r="I133" s="189">
        <v>0</v>
      </c>
      <c r="J133" s="87">
        <v>10000</v>
      </c>
      <c r="K133" s="68"/>
      <c r="N133" s="70"/>
    </row>
    <row r="134" spans="2:16" s="63" customFormat="1" ht="14.1" customHeight="1" x14ac:dyDescent="0.2">
      <c r="B134" s="56"/>
      <c r="C134" s="103" t="s">
        <v>66</v>
      </c>
      <c r="D134" s="23"/>
      <c r="E134" s="24"/>
      <c r="F134" s="18"/>
      <c r="G134" s="76"/>
      <c r="H134" s="26"/>
      <c r="I134" s="90"/>
      <c r="J134" s="86"/>
      <c r="K134" s="68"/>
      <c r="N134" s="70"/>
    </row>
    <row r="135" spans="2:16" s="63" customFormat="1" ht="14.1" customHeight="1" thickBot="1" x14ac:dyDescent="0.25">
      <c r="B135" s="56"/>
      <c r="C135" s="101" t="s">
        <v>67</v>
      </c>
      <c r="D135" s="13"/>
      <c r="E135" s="14"/>
      <c r="F135" s="15">
        <v>8032</v>
      </c>
      <c r="G135" s="60">
        <v>8032</v>
      </c>
      <c r="H135" s="27">
        <v>8032</v>
      </c>
      <c r="I135" s="189">
        <v>8032</v>
      </c>
      <c r="J135" s="87">
        <v>17000</v>
      </c>
      <c r="K135" s="68"/>
      <c r="N135" s="70"/>
    </row>
    <row r="136" spans="2:16" s="63" customFormat="1" ht="14.1" customHeight="1" x14ac:dyDescent="0.2">
      <c r="B136" s="56"/>
      <c r="C136" s="100" t="s">
        <v>29</v>
      </c>
      <c r="D136" s="16"/>
      <c r="E136" s="17"/>
      <c r="F136" s="18"/>
      <c r="G136" s="76"/>
      <c r="H136" s="67"/>
      <c r="I136" s="192"/>
      <c r="J136" s="85"/>
      <c r="K136" s="68"/>
      <c r="N136" s="70"/>
    </row>
    <row r="137" spans="2:16" s="63" customFormat="1" ht="14.1" customHeight="1" thickBot="1" x14ac:dyDescent="0.25">
      <c r="B137" s="56"/>
      <c r="C137" s="101" t="s">
        <v>30</v>
      </c>
      <c r="D137" s="13"/>
      <c r="E137" s="14"/>
      <c r="F137" s="15">
        <v>50</v>
      </c>
      <c r="G137" s="60">
        <v>50</v>
      </c>
      <c r="H137" s="27">
        <v>0</v>
      </c>
      <c r="I137" s="189">
        <v>0</v>
      </c>
      <c r="J137" s="87">
        <v>50</v>
      </c>
      <c r="K137" s="68"/>
      <c r="N137" s="70"/>
    </row>
    <row r="138" spans="2:16" s="63" customFormat="1" ht="17.25" customHeight="1" thickBot="1" x14ac:dyDescent="0.3">
      <c r="B138" s="56"/>
      <c r="C138" s="104" t="s">
        <v>157</v>
      </c>
      <c r="D138" s="61"/>
      <c r="E138" s="62"/>
      <c r="F138" s="22">
        <v>11945900</v>
      </c>
      <c r="G138" s="74">
        <v>16615681.239999998</v>
      </c>
      <c r="H138" s="93">
        <v>10362184.619999999</v>
      </c>
      <c r="I138" s="89">
        <f>SUM(I63:I137)</f>
        <v>13105690.030000001</v>
      </c>
      <c r="J138" s="89">
        <v>12505050</v>
      </c>
      <c r="K138" s="68"/>
      <c r="M138" s="191"/>
      <c r="N138" s="70"/>
    </row>
    <row r="139" spans="2:16" s="63" customFormat="1" ht="17.25" customHeight="1" x14ac:dyDescent="0.2">
      <c r="B139" s="56"/>
      <c r="C139" s="64"/>
      <c r="D139" s="65"/>
      <c r="E139" s="66"/>
      <c r="I139" s="82"/>
      <c r="J139" s="81"/>
      <c r="K139" s="68"/>
      <c r="O139" s="70"/>
    </row>
    <row r="140" spans="2:16" s="63" customFormat="1" ht="17.25" customHeight="1" x14ac:dyDescent="0.2">
      <c r="C140" s="64"/>
      <c r="D140" s="65"/>
      <c r="E140" s="66"/>
      <c r="F140" s="70"/>
      <c r="G140" s="70"/>
      <c r="H140" s="78"/>
      <c r="I140" s="82"/>
      <c r="J140" s="82"/>
      <c r="K140" s="68"/>
      <c r="O140" s="70"/>
    </row>
    <row r="141" spans="2:16" s="57" customFormat="1" ht="12" customHeight="1" x14ac:dyDescent="0.2">
      <c r="B141" s="193"/>
      <c r="C141" s="193"/>
      <c r="D141" s="193"/>
      <c r="E141" s="193"/>
      <c r="I141" s="94"/>
      <c r="J141" s="129"/>
      <c r="L141" s="63"/>
      <c r="M141" s="63"/>
      <c r="N141" s="63"/>
      <c r="O141" s="70"/>
      <c r="P141" s="66"/>
    </row>
    <row r="142" spans="2:16" s="57" customFormat="1" ht="11.4" x14ac:dyDescent="0.2">
      <c r="B142" s="56"/>
      <c r="G142" s="63"/>
      <c r="I142" s="94"/>
      <c r="J142" s="94"/>
      <c r="L142" s="63"/>
      <c r="M142" s="63"/>
      <c r="N142" s="63"/>
      <c r="O142" s="70"/>
    </row>
    <row r="143" spans="2:16" s="57" customFormat="1" ht="11.4" x14ac:dyDescent="0.2">
      <c r="B143" s="194" t="s">
        <v>152</v>
      </c>
      <c r="G143" s="66"/>
      <c r="I143" s="94"/>
      <c r="J143" s="94"/>
      <c r="L143" s="63"/>
      <c r="M143" s="63"/>
      <c r="N143" s="63"/>
      <c r="O143" s="70"/>
    </row>
    <row r="144" spans="2:16" s="57" customFormat="1" ht="11.4" x14ac:dyDescent="0.2">
      <c r="B144" s="56"/>
      <c r="I144" s="94"/>
      <c r="J144" s="94"/>
      <c r="L144" s="63"/>
      <c r="M144" s="63"/>
      <c r="N144" s="63"/>
      <c r="O144" s="70"/>
    </row>
    <row r="145" spans="2:15" s="57" customFormat="1" ht="11.4" x14ac:dyDescent="0.2">
      <c r="B145" s="195" t="s">
        <v>153</v>
      </c>
      <c r="E145" s="196"/>
      <c r="I145" s="94"/>
      <c r="J145" s="94"/>
      <c r="M145" s="63"/>
      <c r="N145" s="63"/>
      <c r="O145" s="70"/>
    </row>
    <row r="146" spans="2:15" s="57" customFormat="1" ht="11.4" x14ac:dyDescent="0.2">
      <c r="B146" s="56"/>
      <c r="I146" s="94"/>
      <c r="J146" s="94"/>
      <c r="L146" s="63"/>
      <c r="M146" s="63"/>
      <c r="N146" s="63"/>
      <c r="O146" s="70"/>
    </row>
    <row r="147" spans="2:15" s="57" customFormat="1" ht="11.4" x14ac:dyDescent="0.2">
      <c r="B147" s="195" t="s">
        <v>154</v>
      </c>
      <c r="E147" s="57" t="s">
        <v>172</v>
      </c>
      <c r="I147" s="94"/>
      <c r="J147" s="94"/>
      <c r="L147" s="63"/>
      <c r="M147" s="63"/>
      <c r="N147" s="63"/>
      <c r="O147" s="70"/>
    </row>
    <row r="148" spans="2:15" s="57" customFormat="1" ht="11.4" x14ac:dyDescent="0.2"/>
    <row r="149" spans="2:15" s="57" customFormat="1" ht="11.4" x14ac:dyDescent="0.2"/>
    <row r="150" spans="2:15" s="57" customFormat="1" ht="11.4" x14ac:dyDescent="0.2"/>
    <row r="151" spans="2:15" s="57" customFormat="1" ht="11.4" x14ac:dyDescent="0.2"/>
  </sheetData>
  <mergeCells count="9">
    <mergeCell ref="C19:E20"/>
    <mergeCell ref="C61:E62"/>
    <mergeCell ref="G61:H61"/>
    <mergeCell ref="C59:E59"/>
    <mergeCell ref="C1:E1"/>
    <mergeCell ref="C2:E2"/>
    <mergeCell ref="G3:H3"/>
    <mergeCell ref="C17:E17"/>
    <mergeCell ref="G19:H19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4" zoomScale="110" zoomScaleNormal="110" workbookViewId="0">
      <selection activeCell="J31" sqref="J31"/>
    </sheetView>
  </sheetViews>
  <sheetFormatPr defaultColWidth="9.109375" defaultRowHeight="13.2" x14ac:dyDescent="0.25"/>
  <cols>
    <col min="1" max="1" width="7.44140625" style="28" customWidth="1"/>
    <col min="2" max="2" width="7.88671875" style="28" customWidth="1"/>
    <col min="3" max="3" width="35.5546875" style="51" customWidth="1"/>
    <col min="4" max="5" width="9.5546875" style="52" hidden="1" customWidth="1"/>
    <col min="6" max="6" width="9.5546875" style="52" bestFit="1" customWidth="1"/>
    <col min="7" max="7" width="10.33203125" style="52" customWidth="1"/>
    <col min="8" max="8" width="9.5546875" style="52" bestFit="1" customWidth="1"/>
    <col min="9" max="9" width="9.33203125" style="28" bestFit="1" customWidth="1"/>
    <col min="10" max="10" width="9.109375" style="28"/>
    <col min="11" max="11" width="11.6640625" style="28" bestFit="1" customWidth="1"/>
    <col min="12" max="16384" width="9.109375" style="28"/>
  </cols>
  <sheetData>
    <row r="1" spans="1:11" ht="21.75" customHeight="1" x14ac:dyDescent="0.25">
      <c r="A1" s="217" t="s">
        <v>97</v>
      </c>
      <c r="B1" s="217"/>
      <c r="C1" s="217"/>
      <c r="D1" s="217"/>
      <c r="E1" s="217"/>
      <c r="F1" s="217"/>
      <c r="G1" s="217"/>
      <c r="H1" s="217"/>
    </row>
    <row r="2" spans="1:11" ht="16.5" customHeight="1" x14ac:dyDescent="0.25">
      <c r="A2" s="218" t="s">
        <v>98</v>
      </c>
      <c r="B2" s="218"/>
      <c r="C2" s="218"/>
      <c r="D2" s="218"/>
      <c r="E2" s="218"/>
      <c r="F2" s="218"/>
      <c r="G2" s="218"/>
      <c r="H2" s="218"/>
    </row>
    <row r="3" spans="1:11" ht="16.5" customHeight="1" x14ac:dyDescent="0.25">
      <c r="A3" s="219" t="s">
        <v>170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1" ht="16.5" customHeight="1" x14ac:dyDescent="0.25">
      <c r="A4" s="79"/>
      <c r="B4" s="79"/>
      <c r="C4" s="79"/>
      <c r="D4" s="79"/>
      <c r="E4" s="79"/>
      <c r="F4" s="79"/>
      <c r="G4" s="79"/>
      <c r="H4" s="79"/>
    </row>
    <row r="5" spans="1:11" x14ac:dyDescent="0.25">
      <c r="A5" s="220" t="s">
        <v>99</v>
      </c>
      <c r="B5" s="221"/>
      <c r="C5" s="221"/>
      <c r="D5" s="222" t="s">
        <v>100</v>
      </c>
      <c r="E5" s="223"/>
      <c r="F5" s="223"/>
      <c r="G5" s="223"/>
      <c r="H5" s="223"/>
      <c r="I5" s="223"/>
      <c r="J5" s="224"/>
    </row>
    <row r="6" spans="1:11" x14ac:dyDescent="0.25">
      <c r="A6" s="220"/>
      <c r="B6" s="221"/>
      <c r="C6" s="221"/>
      <c r="D6" s="29">
        <v>2014</v>
      </c>
      <c r="E6" s="29">
        <v>2015</v>
      </c>
      <c r="F6" s="29">
        <v>2023</v>
      </c>
      <c r="G6" s="29">
        <v>2024</v>
      </c>
      <c r="H6" s="29">
        <v>2025</v>
      </c>
      <c r="I6" s="29">
        <v>2026</v>
      </c>
      <c r="J6" s="29">
        <v>2027</v>
      </c>
    </row>
    <row r="7" spans="1:11" ht="26.25" customHeight="1" x14ac:dyDescent="0.25">
      <c r="A7" s="30" t="s">
        <v>101</v>
      </c>
      <c r="B7" s="211" t="s">
        <v>102</v>
      </c>
      <c r="C7" s="212"/>
      <c r="D7" s="31">
        <v>13668.768</v>
      </c>
      <c r="E7" s="31">
        <f t="shared" ref="E7" si="0">+D31</f>
        <v>14771.427</v>
      </c>
      <c r="F7" s="31">
        <v>26000</v>
      </c>
      <c r="G7" s="31">
        <f>F31</f>
        <v>26000</v>
      </c>
      <c r="H7" s="31">
        <f t="shared" ref="H7:J7" si="1">G31</f>
        <v>26000</v>
      </c>
      <c r="I7" s="31">
        <f t="shared" si="1"/>
        <v>26000</v>
      </c>
      <c r="J7" s="31">
        <f t="shared" si="1"/>
        <v>24000</v>
      </c>
    </row>
    <row r="8" spans="1:11" x14ac:dyDescent="0.25">
      <c r="A8" s="32" t="s">
        <v>103</v>
      </c>
      <c r="B8" s="32" t="s">
        <v>104</v>
      </c>
      <c r="C8" s="33" t="s">
        <v>105</v>
      </c>
      <c r="D8" s="31">
        <v>6375.3320000000003</v>
      </c>
      <c r="E8" s="31">
        <v>5261.05</v>
      </c>
      <c r="F8" s="31">
        <v>10000</v>
      </c>
      <c r="G8" s="31">
        <v>10000</v>
      </c>
      <c r="H8" s="31">
        <v>10000</v>
      </c>
      <c r="I8" s="31">
        <v>10000</v>
      </c>
      <c r="J8" s="31">
        <v>10000</v>
      </c>
      <c r="K8" s="34"/>
    </row>
    <row r="9" spans="1:11" x14ac:dyDescent="0.25">
      <c r="A9" s="32" t="s">
        <v>106</v>
      </c>
      <c r="B9" s="32" t="s">
        <v>72</v>
      </c>
      <c r="C9" s="33" t="s">
        <v>107</v>
      </c>
      <c r="D9" s="31">
        <v>580.90099999999995</v>
      </c>
      <c r="E9" s="31">
        <v>610</v>
      </c>
      <c r="F9" s="31">
        <v>750</v>
      </c>
      <c r="G9" s="31">
        <v>750</v>
      </c>
      <c r="H9" s="31">
        <v>750</v>
      </c>
      <c r="I9" s="31">
        <v>750</v>
      </c>
      <c r="J9" s="31">
        <v>750</v>
      </c>
      <c r="K9" s="34"/>
    </row>
    <row r="10" spans="1:11" x14ac:dyDescent="0.25">
      <c r="A10" s="32" t="s">
        <v>108</v>
      </c>
      <c r="B10" s="32" t="s">
        <v>73</v>
      </c>
      <c r="C10" s="33" t="s">
        <v>109</v>
      </c>
      <c r="D10" s="31">
        <v>1.44</v>
      </c>
      <c r="E10" s="35" t="s">
        <v>110</v>
      </c>
      <c r="F10" s="35" t="s">
        <v>110</v>
      </c>
      <c r="G10" s="31">
        <v>2000</v>
      </c>
      <c r="H10" s="31">
        <v>2000</v>
      </c>
      <c r="I10" s="35" t="s">
        <v>110</v>
      </c>
      <c r="J10" s="35" t="s">
        <v>110</v>
      </c>
      <c r="K10" s="34"/>
    </row>
    <row r="11" spans="1:11" x14ac:dyDescent="0.25">
      <c r="A11" s="32" t="s">
        <v>111</v>
      </c>
      <c r="B11" s="32" t="s">
        <v>74</v>
      </c>
      <c r="C11" s="33" t="s">
        <v>112</v>
      </c>
      <c r="D11" s="31">
        <v>2218.5520000000001</v>
      </c>
      <c r="E11" s="31">
        <v>800</v>
      </c>
      <c r="F11" s="31">
        <v>750</v>
      </c>
      <c r="G11" s="31">
        <v>750</v>
      </c>
      <c r="H11" s="31">
        <v>750</v>
      </c>
      <c r="I11" s="31">
        <v>750</v>
      </c>
      <c r="J11" s="31">
        <v>750</v>
      </c>
      <c r="K11" s="34"/>
    </row>
    <row r="12" spans="1:11" x14ac:dyDescent="0.25">
      <c r="A12" s="36" t="s">
        <v>113</v>
      </c>
      <c r="B12" s="37"/>
      <c r="C12" s="38" t="s">
        <v>114</v>
      </c>
      <c r="D12" s="39">
        <f t="shared" ref="D12:F12" si="2">SUM(D8:D11)</f>
        <v>9176.2250000000004</v>
      </c>
      <c r="E12" s="39">
        <f t="shared" si="2"/>
        <v>6671.05</v>
      </c>
      <c r="F12" s="39">
        <f t="shared" si="2"/>
        <v>11500</v>
      </c>
      <c r="G12" s="39">
        <f t="shared" ref="G12:J12" si="3">SUM(G8:G11)</f>
        <v>13500</v>
      </c>
      <c r="H12" s="39">
        <f t="shared" si="3"/>
        <v>13500</v>
      </c>
      <c r="I12" s="39">
        <f t="shared" si="3"/>
        <v>11500</v>
      </c>
      <c r="J12" s="39">
        <f t="shared" si="3"/>
        <v>11500</v>
      </c>
      <c r="K12" s="34"/>
    </row>
    <row r="13" spans="1:11" x14ac:dyDescent="0.25">
      <c r="A13" s="32" t="s">
        <v>115</v>
      </c>
      <c r="B13" s="32" t="s">
        <v>77</v>
      </c>
      <c r="C13" s="33" t="s">
        <v>83</v>
      </c>
      <c r="D13" s="31">
        <f>8073.566-D14</f>
        <v>4460.8410000000003</v>
      </c>
      <c r="E13" s="31">
        <f>E15-E14</f>
        <v>5834.1549999999988</v>
      </c>
      <c r="F13" s="31">
        <v>10000</v>
      </c>
      <c r="G13" s="31">
        <v>10000</v>
      </c>
      <c r="H13" s="31">
        <v>10000</v>
      </c>
      <c r="I13" s="31">
        <v>10000</v>
      </c>
      <c r="J13" s="31">
        <v>10000</v>
      </c>
      <c r="K13" s="34"/>
    </row>
    <row r="14" spans="1:11" x14ac:dyDescent="0.25">
      <c r="A14" s="32" t="s">
        <v>116</v>
      </c>
      <c r="B14" s="32" t="s">
        <v>78</v>
      </c>
      <c r="C14" s="33" t="s">
        <v>84</v>
      </c>
      <c r="D14" s="31">
        <v>3612.7249999999999</v>
      </c>
      <c r="E14" s="31">
        <f>2064.1+600</f>
        <v>2664.1</v>
      </c>
      <c r="F14" s="31">
        <v>1500</v>
      </c>
      <c r="G14" s="31">
        <v>3500</v>
      </c>
      <c r="H14" s="31">
        <v>3500</v>
      </c>
      <c r="I14" s="31">
        <v>3500</v>
      </c>
      <c r="J14" s="31">
        <v>3500</v>
      </c>
      <c r="K14" s="34"/>
    </row>
    <row r="15" spans="1:11" x14ac:dyDescent="0.25">
      <c r="A15" s="36" t="s">
        <v>117</v>
      </c>
      <c r="B15" s="37"/>
      <c r="C15" s="38" t="s">
        <v>118</v>
      </c>
      <c r="D15" s="39">
        <f>SUM(D13:D14)</f>
        <v>8073.5660000000007</v>
      </c>
      <c r="E15" s="39">
        <v>8498.2549999999992</v>
      </c>
      <c r="F15" s="39">
        <f t="shared" ref="F15:J15" si="4">SUM(F13:F14)</f>
        <v>11500</v>
      </c>
      <c r="G15" s="39">
        <f t="shared" si="4"/>
        <v>13500</v>
      </c>
      <c r="H15" s="39">
        <f t="shared" si="4"/>
        <v>13500</v>
      </c>
      <c r="I15" s="39">
        <f t="shared" si="4"/>
        <v>13500</v>
      </c>
      <c r="J15" s="39">
        <f t="shared" si="4"/>
        <v>13500</v>
      </c>
      <c r="K15" s="34"/>
    </row>
    <row r="16" spans="1:11" ht="14.4" x14ac:dyDescent="0.3">
      <c r="A16" s="40"/>
      <c r="B16" s="213" t="s">
        <v>119</v>
      </c>
      <c r="C16" s="214"/>
      <c r="D16" s="39"/>
      <c r="E16" s="39"/>
      <c r="F16" s="39"/>
      <c r="G16" s="39"/>
      <c r="H16" s="39"/>
      <c r="I16" s="39"/>
      <c r="J16" s="39"/>
      <c r="K16" s="34"/>
    </row>
    <row r="17" spans="1:11" ht="17.25" customHeight="1" x14ac:dyDescent="0.25">
      <c r="A17" s="32" t="s">
        <v>120</v>
      </c>
      <c r="B17" s="32"/>
      <c r="C17" s="33" t="s">
        <v>121</v>
      </c>
      <c r="D17" s="31">
        <v>0</v>
      </c>
      <c r="E17" s="31"/>
      <c r="F17" s="31"/>
      <c r="G17" s="31"/>
      <c r="H17" s="31"/>
      <c r="I17" s="31"/>
      <c r="J17" s="31"/>
      <c r="K17" s="34"/>
    </row>
    <row r="18" spans="1:11" ht="17.25" customHeight="1" x14ac:dyDescent="0.25">
      <c r="A18" s="32" t="s">
        <v>122</v>
      </c>
      <c r="B18" s="32"/>
      <c r="C18" s="33" t="s">
        <v>123</v>
      </c>
      <c r="D18" s="31">
        <v>0</v>
      </c>
      <c r="E18" s="31"/>
      <c r="F18" s="31"/>
      <c r="G18" s="31"/>
      <c r="H18" s="31"/>
      <c r="I18" s="31"/>
      <c r="J18" s="31"/>
    </row>
    <row r="19" spans="1:11" ht="17.25" customHeight="1" x14ac:dyDescent="0.25">
      <c r="A19" s="32" t="s">
        <v>124</v>
      </c>
      <c r="B19" s="32"/>
      <c r="C19" s="33" t="s">
        <v>125</v>
      </c>
      <c r="D19" s="31">
        <v>0</v>
      </c>
      <c r="E19" s="31"/>
      <c r="F19" s="31"/>
      <c r="G19" s="31"/>
      <c r="H19" s="31"/>
      <c r="I19" s="31"/>
      <c r="J19" s="31"/>
    </row>
    <row r="20" spans="1:11" ht="17.25" customHeight="1" x14ac:dyDescent="0.25">
      <c r="A20" s="32" t="s">
        <v>126</v>
      </c>
      <c r="B20" s="32"/>
      <c r="C20" s="33" t="s">
        <v>127</v>
      </c>
      <c r="D20" s="31">
        <v>0</v>
      </c>
      <c r="E20" s="31"/>
      <c r="F20" s="31"/>
      <c r="G20" s="31"/>
      <c r="H20" s="31"/>
      <c r="I20" s="31"/>
      <c r="J20" s="31"/>
    </row>
    <row r="21" spans="1:11" ht="17.25" customHeight="1" x14ac:dyDescent="0.25">
      <c r="A21" s="32" t="s">
        <v>128</v>
      </c>
      <c r="B21" s="32"/>
      <c r="C21" s="33" t="s">
        <v>129</v>
      </c>
      <c r="D21" s="31">
        <v>0</v>
      </c>
      <c r="E21" s="31"/>
      <c r="F21" s="31"/>
      <c r="G21" s="31"/>
      <c r="H21" s="31"/>
      <c r="I21" s="31"/>
      <c r="J21" s="31"/>
    </row>
    <row r="22" spans="1:11" ht="17.25" customHeight="1" x14ac:dyDescent="0.25">
      <c r="A22" s="41" t="s">
        <v>130</v>
      </c>
      <c r="B22" s="32" t="s">
        <v>131</v>
      </c>
      <c r="C22" s="42" t="s">
        <v>132</v>
      </c>
      <c r="D22" s="39">
        <f t="shared" ref="D22:J22" si="5">SUM(D17:D21)</f>
        <v>0</v>
      </c>
      <c r="E22" s="39">
        <f t="shared" si="5"/>
        <v>0</v>
      </c>
      <c r="F22" s="39">
        <f t="shared" si="5"/>
        <v>0</v>
      </c>
      <c r="G22" s="39">
        <f t="shared" si="5"/>
        <v>0</v>
      </c>
      <c r="H22" s="39">
        <f t="shared" si="5"/>
        <v>0</v>
      </c>
      <c r="I22" s="39">
        <f t="shared" si="5"/>
        <v>0</v>
      </c>
      <c r="J22" s="39">
        <f t="shared" si="5"/>
        <v>0</v>
      </c>
    </row>
    <row r="23" spans="1:11" ht="17.25" customHeight="1" x14ac:dyDescent="0.25">
      <c r="A23" s="30"/>
      <c r="B23" s="215" t="s">
        <v>133</v>
      </c>
      <c r="C23" s="216"/>
      <c r="D23" s="31"/>
      <c r="E23" s="31"/>
      <c r="F23" s="31"/>
      <c r="G23" s="31"/>
      <c r="H23" s="31"/>
      <c r="I23" s="31"/>
      <c r="J23" s="31"/>
    </row>
    <row r="24" spans="1:11" ht="17.25" customHeight="1" x14ac:dyDescent="0.25">
      <c r="A24" s="32" t="s">
        <v>134</v>
      </c>
      <c r="B24" s="32"/>
      <c r="C24" s="33" t="s">
        <v>135</v>
      </c>
      <c r="D24" s="31">
        <v>0</v>
      </c>
      <c r="E24" s="31"/>
      <c r="F24" s="31"/>
      <c r="G24" s="31"/>
      <c r="H24" s="31"/>
      <c r="I24" s="31"/>
      <c r="J24" s="31"/>
    </row>
    <row r="25" spans="1:11" ht="17.25" customHeight="1" x14ac:dyDescent="0.25">
      <c r="A25" s="32" t="s">
        <v>136</v>
      </c>
      <c r="B25" s="32"/>
      <c r="C25" s="33" t="s">
        <v>137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</row>
    <row r="26" spans="1:11" ht="17.25" customHeight="1" x14ac:dyDescent="0.25">
      <c r="A26" s="32" t="s">
        <v>138</v>
      </c>
      <c r="B26" s="32"/>
      <c r="C26" s="33" t="s">
        <v>139</v>
      </c>
      <c r="D26" s="31">
        <v>0</v>
      </c>
      <c r="E26" s="31">
        <v>0</v>
      </c>
      <c r="F26" s="31"/>
      <c r="G26" s="31"/>
      <c r="H26" s="31"/>
      <c r="I26" s="31"/>
      <c r="J26" s="31"/>
    </row>
    <row r="27" spans="1:11" ht="17.25" customHeight="1" x14ac:dyDescent="0.25">
      <c r="A27" s="32" t="s">
        <v>140</v>
      </c>
      <c r="B27" s="32"/>
      <c r="C27" s="33" t="s">
        <v>141</v>
      </c>
      <c r="D27" s="31">
        <v>0</v>
      </c>
      <c r="E27" s="31">
        <v>0</v>
      </c>
      <c r="F27" s="31"/>
      <c r="G27" s="31"/>
      <c r="H27" s="31"/>
      <c r="I27" s="31"/>
      <c r="J27" s="31"/>
    </row>
    <row r="28" spans="1:11" ht="17.25" customHeight="1" x14ac:dyDescent="0.25">
      <c r="A28" s="32" t="s">
        <v>142</v>
      </c>
      <c r="B28" s="32"/>
      <c r="C28" s="33" t="s">
        <v>143</v>
      </c>
      <c r="D28" s="31">
        <v>0</v>
      </c>
      <c r="E28" s="31">
        <v>0</v>
      </c>
      <c r="F28" s="31"/>
      <c r="G28" s="31"/>
      <c r="H28" s="31"/>
      <c r="I28" s="31"/>
      <c r="J28" s="31"/>
    </row>
    <row r="29" spans="1:11" ht="17.25" customHeight="1" x14ac:dyDescent="0.25">
      <c r="A29" s="41" t="s">
        <v>144</v>
      </c>
      <c r="B29" s="32" t="s">
        <v>145</v>
      </c>
      <c r="C29" s="42" t="s">
        <v>133</v>
      </c>
      <c r="D29" s="39">
        <f t="shared" ref="D29:J29" si="6">SUM(D25:D28)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39">
        <f t="shared" si="6"/>
        <v>0</v>
      </c>
    </row>
    <row r="30" spans="1:11" ht="17.25" customHeight="1" x14ac:dyDescent="0.25">
      <c r="A30" s="43" t="s">
        <v>146</v>
      </c>
      <c r="B30" s="44" t="s">
        <v>147</v>
      </c>
      <c r="C30" s="45" t="s">
        <v>148</v>
      </c>
      <c r="D30" s="46">
        <f t="shared" ref="D30:J30" si="7">+D12-D15+D22-D29</f>
        <v>1102.6589999999997</v>
      </c>
      <c r="E30" s="46">
        <f t="shared" si="7"/>
        <v>-1827.204999999999</v>
      </c>
      <c r="F30" s="46">
        <f t="shared" si="7"/>
        <v>0</v>
      </c>
      <c r="G30" s="46">
        <f t="shared" si="7"/>
        <v>0</v>
      </c>
      <c r="H30" s="46">
        <f t="shared" si="7"/>
        <v>0</v>
      </c>
      <c r="I30" s="46">
        <f t="shared" si="7"/>
        <v>-2000</v>
      </c>
      <c r="J30" s="46">
        <f t="shared" si="7"/>
        <v>-2000</v>
      </c>
    </row>
    <row r="31" spans="1:11" ht="17.25" customHeight="1" x14ac:dyDescent="0.25">
      <c r="A31" s="43" t="s">
        <v>149</v>
      </c>
      <c r="B31" s="44" t="s">
        <v>150</v>
      </c>
      <c r="C31" s="45" t="s">
        <v>151</v>
      </c>
      <c r="D31" s="46">
        <f t="shared" ref="D31:J31" si="8">+D7+D30</f>
        <v>14771.427</v>
      </c>
      <c r="E31" s="46">
        <f t="shared" si="8"/>
        <v>12944.222000000002</v>
      </c>
      <c r="F31" s="46">
        <f t="shared" si="8"/>
        <v>26000</v>
      </c>
      <c r="G31" s="46">
        <f t="shared" si="8"/>
        <v>26000</v>
      </c>
      <c r="H31" s="46">
        <f t="shared" si="8"/>
        <v>26000</v>
      </c>
      <c r="I31" s="46">
        <f t="shared" si="8"/>
        <v>24000</v>
      </c>
      <c r="J31" s="46">
        <f t="shared" si="8"/>
        <v>22000</v>
      </c>
    </row>
    <row r="32" spans="1:11" x14ac:dyDescent="0.25">
      <c r="A32" s="47"/>
      <c r="B32" s="48"/>
      <c r="C32" s="49"/>
      <c r="D32" s="50"/>
      <c r="E32" s="50"/>
      <c r="F32" s="50"/>
      <c r="G32" s="50"/>
      <c r="H32" s="50"/>
    </row>
    <row r="33" spans="1:8" ht="14.4" x14ac:dyDescent="0.3">
      <c r="A33" t="s">
        <v>171</v>
      </c>
    </row>
    <row r="34" spans="1:8" ht="14.4" x14ac:dyDescent="0.3">
      <c r="A34" s="53"/>
      <c r="B34" s="1"/>
      <c r="C34" s="1"/>
      <c r="D34" s="1"/>
      <c r="E34" s="1"/>
      <c r="F34" s="1"/>
      <c r="G34" s="1"/>
      <c r="H34" s="1"/>
    </row>
    <row r="35" spans="1:8" x14ac:dyDescent="0.25">
      <c r="A35" s="54"/>
    </row>
    <row r="37" spans="1:8" x14ac:dyDescent="0.25">
      <c r="A37" s="55"/>
    </row>
    <row r="38" spans="1:8" ht="14.4" x14ac:dyDescent="0.3">
      <c r="A38"/>
    </row>
  </sheetData>
  <mergeCells count="9">
    <mergeCell ref="B7:C7"/>
    <mergeCell ref="B16:C16"/>
    <mergeCell ref="B23:C23"/>
    <mergeCell ref="A1:H1"/>
    <mergeCell ref="A2:H2"/>
    <mergeCell ref="A3:J3"/>
    <mergeCell ref="A5:A6"/>
    <mergeCell ref="B5:C6"/>
    <mergeCell ref="D5:J5"/>
  </mergeCells>
  <hyperlinks>
    <hyperlink ref="A44" r:id="rId1" display="http://www.zakonyprolidi.cz/cs/2000-250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§ k vyveseni </vt:lpstr>
      <vt:lpstr>rozpočtový výhled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Miroslava Kracíková</cp:lastModifiedBy>
  <cp:lastPrinted>2022-12-19T14:54:32Z</cp:lastPrinted>
  <dcterms:created xsi:type="dcterms:W3CDTF">2016-04-12T08:58:04Z</dcterms:created>
  <dcterms:modified xsi:type="dcterms:W3CDTF">2022-12-20T14:52:19Z</dcterms:modified>
</cp:coreProperties>
</file>